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w to Use" sheetId="1" state="visible" r:id="rId3"/>
    <sheet name="Vehicle Tracker" sheetId="2" state="visible" r:id="rId4"/>
    <sheet name="Portfolio Summary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<sst xmlns="http://schemas.openxmlformats.org/spreadsheetml/2006/main" count="81" uniqueCount="76">
  <si>
    <t xml:space="preserve">FlipTrack UK</t>
  </si>
  <si>
    <t xml:space="preserve">Car Flipping Profit Tracker  ·  Free Spreadsheet Template</t>
  </si>
  <si>
    <t xml:space="preserve">How to use this template</t>
  </si>
  <si>
    <t xml:space="preserve">1.  Open the Vehicle Tracker tab.</t>
  </si>
  <si>
    <t xml:space="preserve">2.  Enter one row per car. Start with the reg, make/model, purchase date and price.</t>
  </si>
  <si>
    <t xml:space="preserve">3.  Log every cost in its own column as it happens - fuel, MOT, parts, valet, fees.</t>
  </si>
  <si>
    <t xml:space="preserve">4.  When the car sells, enter the sale date and sale price.</t>
  </si>
  <si>
    <t xml:space="preserve">5.  Net profit, ROI, break-even and days held calculate automatically.</t>
  </si>
  <si>
    <t xml:space="preserve">6.  Check the Portfolio Summary tab for your totals across all vehicles.</t>
  </si>
  <si>
    <t xml:space="preserve">What it tracks for you</t>
  </si>
  <si>
    <t xml:space="preserve">Total Cost - purchase price plus every cost logged against the car</t>
  </si>
  <si>
    <t xml:space="preserve">Net Profit - sale price minus total cost</t>
  </si>
  <si>
    <t xml:space="preserve">ROI % - net profit as a percentage of total cost</t>
  </si>
  <si>
    <t xml:space="preserve">Break-even - the floor below which you cannot sell without a loss</t>
  </si>
  <si>
    <t xml:space="preserve">Days Held - how long your capital is tied up in each car</t>
  </si>
  <si>
    <t xml:space="preserve">Profit Per Day - net profit divided by days held</t>
  </si>
  <si>
    <t xml:space="preserve">A few rules that keep it accurate</t>
  </si>
  <si>
    <t xml:space="preserve">Log costs at the time they happen, not at the end. Later is where costs get forgotten.</t>
  </si>
  <si>
    <t xml:space="preserve">Use the right category. 'Repairs' hides whether it is parts or labour eating your margin.</t>
  </si>
  <si>
    <t xml:space="preserve">Two example rows are filled in. Overwrite or delete them, then add your own cars.</t>
  </si>
  <si>
    <t xml:space="preserve">Outgrown the spreadsheet? FlipTrack UK logs costs on your phone, captures receipts, auto-fills DVLA + MOT data, and gives you a live portfolio view. Free to start at fliptrackuk.com</t>
  </si>
  <si>
    <t xml:space="preserve">Vehicle (Reg / Name)</t>
  </si>
  <si>
    <t xml:space="preserve">Make &amp; Model</t>
  </si>
  <si>
    <t xml:space="preserve">Purchase Date</t>
  </si>
  <si>
    <t xml:space="preserve">Purchase Price</t>
  </si>
  <si>
    <t xml:space="preserve">Sourcing / Auction Fees</t>
  </si>
  <si>
    <t xml:space="preserve">Transport</t>
  </si>
  <si>
    <t xml:space="preserve">MOT</t>
  </si>
  <si>
    <t xml:space="preserve">Repairs (Labour)</t>
  </si>
  <si>
    <t xml:space="preserve">Parts</t>
  </si>
  <si>
    <t xml:space="preserve">Valet / Detailing</t>
  </si>
  <si>
    <t xml:space="preserve">Advertising</t>
  </si>
  <si>
    <t xml:space="preserve">Platform Fees</t>
  </si>
  <si>
    <t xml:space="preserve">Insurance Allocation</t>
  </si>
  <si>
    <t xml:space="preserve">Road Tax</t>
  </si>
  <si>
    <t xml:space="preserve">HPI / Checks</t>
  </si>
  <si>
    <t xml:space="preserve">Other</t>
  </si>
  <si>
    <t xml:space="preserve">Total Cost</t>
  </si>
  <si>
    <t xml:space="preserve">Target Sale Price</t>
  </si>
  <si>
    <t xml:space="preserve">Sale Date</t>
  </si>
  <si>
    <t xml:space="preserve">Sale Price</t>
  </si>
  <si>
    <t xml:space="preserve">Net Profit</t>
  </si>
  <si>
    <t xml:space="preserve">ROI %</t>
  </si>
  <si>
    <t xml:space="preserve">Break-even</t>
  </si>
  <si>
    <t xml:space="preserve">Days Held</t>
  </si>
  <si>
    <t xml:space="preserve">Profit / Day</t>
  </si>
  <si>
    <t xml:space="preserve">Status</t>
  </si>
  <si>
    <t xml:space="preserve">FE69 XLT</t>
  </si>
  <si>
    <t xml:space="preserve">Ford Focus ST-Line</t>
  </si>
  <si>
    <t xml:space="preserve">2026-05-04</t>
  </si>
  <si>
    <t xml:space="preserve">2026-06-01</t>
  </si>
  <si>
    <t xml:space="preserve">LK18 ABC</t>
  </si>
  <si>
    <t xml:space="preserve">Vauxhall Corsa SRi</t>
  </si>
  <si>
    <t xml:space="preserve">2026-05-20</t>
  </si>
  <si>
    <t xml:space="preserve">Portfolio Summary</t>
  </si>
  <si>
    <t xml:space="preserve">Live totals across every vehicle on the tracker</t>
  </si>
  <si>
    <t xml:space="preserve">Operation</t>
  </si>
  <si>
    <t xml:space="preserve">Spend by category (all vehicles)</t>
  </si>
  <si>
    <t xml:space="preserve">Total vehicles logged</t>
  </si>
  <si>
    <t xml:space="preserve">Purchase price</t>
  </si>
  <si>
    <t xml:space="preserve">Active vehicles</t>
  </si>
  <si>
    <t xml:space="preserve">Sourcing / auction fees</t>
  </si>
  <si>
    <t xml:space="preserve">Sold vehicles</t>
  </si>
  <si>
    <t xml:space="preserve">Capital tied up (active stock)</t>
  </si>
  <si>
    <t xml:space="preserve">Repairs (labour)</t>
  </si>
  <si>
    <t xml:space="preserve">Performance (sold)</t>
  </si>
  <si>
    <t xml:space="preserve">Total net profit</t>
  </si>
  <si>
    <t xml:space="preserve">Valet / detailing</t>
  </si>
  <si>
    <t xml:space="preserve">Average ROI</t>
  </si>
  <si>
    <t xml:space="preserve">Average days held</t>
  </si>
  <si>
    <t xml:space="preserve">Platform fees</t>
  </si>
  <si>
    <t xml:space="preserve">Average profit per day</t>
  </si>
  <si>
    <t xml:space="preserve">Insurance</t>
  </si>
  <si>
    <t xml:space="preserve">Road tax</t>
  </si>
  <si>
    <t xml:space="preserve">HPI / checks</t>
  </si>
  <si>
    <t xml:space="preserve">Total spend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</si>
</sst>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\£#,##0"/>
    <numFmt numFmtId="167" formatCode="0.0%"/>
    <numFmt numFmtId="168" formatCode="0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0"/>
      <charset val="1"/>
    </font>
    <font>
      <sz val="11"/>
      <color rgb="FF3DDC73"/>
      <name val="Arial"/>
      <family val="0"/>
      <charset val="1"/>
    </font>
    <font>
      <b val="true"/>
      <sz val="14"/>
      <color rgb="FF1A2332"/>
      <name val="Arial"/>
      <family val="0"/>
      <charset val="1"/>
    </font>
    <font>
      <sz val="11"/>
      <color rgb="FF1A2332"/>
      <name val="Arial"/>
      <family val="0"/>
      <charset val="1"/>
    </font>
    <font>
      <sz val="11"/>
      <color rgb="FF6B7A90"/>
      <name val="Arial"/>
      <family val="0"/>
      <charset val="1"/>
    </font>
    <font>
      <b val="true"/>
      <sz val="11"/>
      <color rgb="FF166534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6B7A90"/>
      <name val="Arial"/>
      <family val="0"/>
      <charset val="1"/>
    </font>
    <font>
      <sz val="10"/>
      <color rgb="FF1A2332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sz val="10"/>
      <color rgb="FF3DDC73"/>
      <name val="Arial"/>
      <family val="0"/>
      <charset val="1"/>
    </font>
    <font>
      <b val="true"/>
      <sz val="12"/>
      <color rgb="FF3DDC73"/>
      <name val="Arial"/>
      <family val="0"/>
      <charset val="1"/>
    </font>
    <font>
      <b val="true"/>
      <sz val="11"/>
      <color rgb="FF1A2332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C1018"/>
        <bgColor rgb="FF000000"/>
      </patternFill>
    </fill>
    <fill>
      <patternFill patternType="solid">
        <fgColor rgb="FFE7F9EE"/>
        <bgColor rgb="FFEEF2F6"/>
      </patternFill>
    </fill>
    <fill>
      <patternFill patternType="solid">
        <fgColor rgb="FFEEF2F6"/>
        <bgColor rgb="FFF4F6F8"/>
      </patternFill>
    </fill>
    <fill>
      <patternFill patternType="solid">
        <fgColor rgb="FFF4F6F8"/>
        <bgColor rgb="FFEEF2F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EE6"/>
      </left>
      <right style="thin">
        <color rgb="FFD9DEE6"/>
      </right>
      <top style="thin">
        <color rgb="FFD9DEE6"/>
      </top>
      <bottom style="thin">
        <color rgb="FFD9DEE6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66534"/>
      <rgbColor rgb="FF000080"/>
      <rgbColor rgb="FF808000"/>
      <rgbColor rgb="FF800080"/>
      <rgbColor rgb="FF008080"/>
      <rgbColor rgb="FFC0C0C0"/>
      <rgbColor rgb="FF6B7A90"/>
      <rgbColor rgb="FF9999FF"/>
      <rgbColor rgb="FF993366"/>
      <rgbColor rgb="FFF4F6F8"/>
      <rgbColor rgb="FFE7F9EE"/>
      <rgbColor rgb="FF660066"/>
      <rgbColor rgb="FFFF8080"/>
      <rgbColor rgb="FF0066CC"/>
      <rgbColor rgb="FFD9DE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2F6"/>
      <rgbColor rgb="FFCCFFCC"/>
      <rgbColor rgb="FFFFFF99"/>
      <rgbColor rgb="FF99CCFF"/>
      <rgbColor rgb="FFFF99CC"/>
      <rgbColor rgb="FFCC99FF"/>
      <rgbColor rgb="FFFFCC99"/>
      <rgbColor rgb="FF3366FF"/>
      <rgbColor rgb="FF3DDC73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C1018"/>
      <rgbColor rgb="FF333300"/>
      <rgbColor rgb="FF993300"/>
      <rgbColor rgb="FF993366"/>
      <rgbColor rgb="FF333399"/>
      <rgbColor rgb="FF1A23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2"/>
    <col collapsed="false" customWidth="true" hidden="false" outlineLevel="0" max="8" min="3" style="1" width="14"/>
  </cols>
  <sheetData>
    <row r="1" customFormat="false" ht="15" hidden="false" customHeight="true" outlineLevel="0" collapsed="false">
      <c r="A1" s="2"/>
      <c r="B1" s="2"/>
      <c r="C1" s="2"/>
      <c r="D1" s="2"/>
      <c r="E1" s="2"/>
      <c r="F1" s="2"/>
      <c r="G1" s="2"/>
      <c r="H1" s="2"/>
    </row>
    <row r="2" customFormat="false" ht="24" hidden="false" customHeight="true" outlineLevel="0" collapsed="false">
      <c r="A2" s="2"/>
      <c r="B2" s="3" t="s">
        <v>0</v>
      </c>
      <c r="C2" s="2"/>
      <c r="D2" s="2"/>
      <c r="E2" s="2"/>
      <c r="F2" s="2"/>
      <c r="G2" s="2"/>
      <c r="H2" s="2"/>
    </row>
    <row r="3" customFormat="false" ht="15" hidden="false" customHeight="true" outlineLevel="0" collapsed="false">
      <c r="A3" s="2"/>
      <c r="B3" s="4" t="s">
        <v>1</v>
      </c>
      <c r="C3" s="2"/>
      <c r="D3" s="2"/>
      <c r="E3" s="2"/>
      <c r="F3" s="2"/>
      <c r="G3" s="2"/>
      <c r="H3" s="2"/>
    </row>
    <row r="5" customFormat="false" ht="17.25" hidden="false" customHeight="true" outlineLevel="0" collapsed="false">
      <c r="B5" s="5" t="s">
        <v>2</v>
      </c>
    </row>
    <row r="7" customFormat="false" ht="15" hidden="false" customHeight="true" outlineLevel="0" collapsed="false">
      <c r="B7" s="6" t="s">
        <v>3</v>
      </c>
    </row>
    <row r="8" customFormat="false" ht="15" hidden="false" customHeight="true" outlineLevel="0" collapsed="false">
      <c r="B8" s="6" t="s">
        <v>4</v>
      </c>
    </row>
    <row r="9" customFormat="false" ht="15" hidden="false" customHeight="true" outlineLevel="0" collapsed="false">
      <c r="B9" s="6" t="s">
        <v>5</v>
      </c>
    </row>
    <row r="10" customFormat="false" ht="15" hidden="false" customHeight="true" outlineLevel="0" collapsed="false">
      <c r="B10" s="6" t="s">
        <v>6</v>
      </c>
    </row>
    <row r="11" customFormat="false" ht="15" hidden="false" customHeight="true" outlineLevel="0" collapsed="false">
      <c r="B11" s="6" t="s">
        <v>7</v>
      </c>
    </row>
    <row r="12" customFormat="false" ht="15" hidden="false" customHeight="true" outlineLevel="0" collapsed="false">
      <c r="B12" s="6" t="s">
        <v>8</v>
      </c>
    </row>
    <row r="14" customFormat="false" ht="17.25" hidden="false" customHeight="true" outlineLevel="0" collapsed="false">
      <c r="B14" s="5" t="s">
        <v>9</v>
      </c>
    </row>
    <row r="16" customFormat="false" ht="15" hidden="false" customHeight="true" outlineLevel="0" collapsed="false">
      <c r="B16" s="6" t="s">
        <v>10</v>
      </c>
    </row>
    <row r="17" customFormat="false" ht="15" hidden="false" customHeight="true" outlineLevel="0" collapsed="false">
      <c r="B17" s="6" t="s">
        <v>11</v>
      </c>
    </row>
    <row r="18" customFormat="false" ht="15" hidden="false" customHeight="true" outlineLevel="0" collapsed="false">
      <c r="B18" s="6" t="s">
        <v>12</v>
      </c>
    </row>
    <row r="19" customFormat="false" ht="15" hidden="false" customHeight="true" outlineLevel="0" collapsed="false">
      <c r="B19" s="6" t="s">
        <v>13</v>
      </c>
    </row>
    <row r="20" customFormat="false" ht="15" hidden="false" customHeight="true" outlineLevel="0" collapsed="false">
      <c r="B20" s="6" t="s">
        <v>14</v>
      </c>
    </row>
    <row r="21" customFormat="false" ht="15" hidden="false" customHeight="true" outlineLevel="0" collapsed="false">
      <c r="B21" s="6" t="s">
        <v>15</v>
      </c>
    </row>
    <row r="23" customFormat="false" ht="17.25" hidden="false" customHeight="true" outlineLevel="0" collapsed="false">
      <c r="B23" s="5" t="s">
        <v>16</v>
      </c>
    </row>
    <row r="25" customFormat="false" ht="15" hidden="false" customHeight="true" outlineLevel="0" collapsed="false">
      <c r="B25" s="7" t="s">
        <v>17</v>
      </c>
    </row>
    <row r="26" customFormat="false" ht="15" hidden="false" customHeight="true" outlineLevel="0" collapsed="false">
      <c r="B26" s="7" t="s">
        <v>18</v>
      </c>
    </row>
    <row r="27" customFormat="false" ht="15" hidden="false" customHeight="true" outlineLevel="0" collapsed="false">
      <c r="B27" s="7" t="s">
        <v>19</v>
      </c>
    </row>
    <row r="29" customFormat="false" ht="15" hidden="false" customHeight="true" outlineLevel="0" collapsed="false">
      <c r="B29" s="8"/>
      <c r="C29" s="8"/>
      <c r="D29" s="8"/>
      <c r="E29" s="8"/>
      <c r="F29" s="8"/>
      <c r="G29" s="8"/>
    </row>
    <row r="30" customFormat="false" ht="21.75" hidden="false" customHeight="true" outlineLevel="0" collapsed="false">
      <c r="B30" s="9" t="s">
        <v>20</v>
      </c>
      <c r="C30" s="9"/>
      <c r="D30" s="9"/>
      <c r="E30" s="9"/>
      <c r="F30" s="9"/>
      <c r="G30" s="9"/>
    </row>
    <row r="31" customFormat="false" ht="21.75" hidden="false" customHeight="true" outlineLevel="0" collapsed="false">
      <c r="B31" s="9"/>
      <c r="C31" s="9"/>
      <c r="D31" s="9"/>
      <c r="E31" s="9"/>
      <c r="F31" s="9"/>
      <c r="G31" s="9"/>
    </row>
  </sheetData>
  <mergeCells count="1">
    <mergeCell ref="B30:G3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2" min="1" style="1" width="20"/>
    <col collapsed="false" customWidth="true" hidden="false" outlineLevel="0" max="4" min="3" style="1" width="13"/>
    <col collapsed="false" customWidth="true" hidden="false" outlineLevel="0" max="5" min="5" style="1" width="15"/>
    <col collapsed="false" customWidth="true" hidden="false" outlineLevel="0" max="6" min="6" style="1" width="11"/>
    <col collapsed="false" customWidth="true" hidden="false" outlineLevel="0" max="7" min="7" style="1" width="9"/>
    <col collapsed="false" customWidth="true" hidden="false" outlineLevel="0" max="8" min="8" style="1" width="14"/>
    <col collapsed="false" customWidth="true" hidden="false" outlineLevel="0" max="9" min="9" style="1" width="10"/>
    <col collapsed="false" customWidth="true" hidden="false" outlineLevel="0" max="10" min="10" style="1" width="13"/>
    <col collapsed="false" customWidth="true" hidden="false" outlineLevel="0" max="12" min="11" style="1" width="12"/>
    <col collapsed="false" customWidth="true" hidden="false" outlineLevel="0" max="13" min="13" style="1" width="15"/>
    <col collapsed="false" customWidth="true" hidden="false" outlineLevel="0" max="14" min="14" style="1" width="10"/>
    <col collapsed="false" customWidth="true" hidden="false" outlineLevel="0" max="15" min="15" style="1" width="12"/>
    <col collapsed="false" customWidth="true" hidden="false" outlineLevel="0" max="16" min="16" style="1" width="10"/>
    <col collapsed="false" customWidth="true" hidden="false" outlineLevel="0" max="17" min="17" style="1" width="12"/>
    <col collapsed="false" customWidth="true" hidden="false" outlineLevel="0" max="18" min="18" style="1" width="14"/>
    <col collapsed="false" customWidth="true" hidden="false" outlineLevel="0" max="21" min="19" style="1" width="12"/>
    <col collapsed="false" customWidth="true" hidden="false" outlineLevel="0" max="22" min="22" style="1" width="9"/>
    <col collapsed="false" customWidth="true" hidden="false" outlineLevel="0" max="23" min="23" style="1" width="12"/>
    <col collapsed="false" customWidth="true" hidden="false" outlineLevel="0" max="24" min="24" style="1" width="11"/>
    <col collapsed="false" customWidth="true" hidden="false" outlineLevel="0" max="25" min="25" style="1" width="12"/>
    <col collapsed="false" customWidth="true" hidden="false" outlineLevel="0" max="26" min="26" style="1" width="10"/>
  </cols>
  <sheetData>
    <row r="1" customFormat="false" ht="37.5" hidden="false" customHeight="true" outlineLevel="0" collapsed="false">
      <c r="A1" s="10" t="s">
        <v>21</v>
      </c>
      <c r="B1" s="10" t="s">
        <v>22</v>
      </c>
      <c r="C1" s="10" t="s">
        <v>23</v>
      </c>
      <c r="D1" s="10" t="s">
        <v>24</v>
      </c>
      <c r="E1" s="10" t="s">
        <v>25</v>
      </c>
      <c r="F1" s="10" t="s">
        <v>26</v>
      </c>
      <c r="G1" s="10" t="s">
        <v>27</v>
      </c>
      <c r="H1" s="10" t="s">
        <v>28</v>
      </c>
      <c r="I1" s="10" t="s">
        <v>29</v>
      </c>
      <c r="J1" s="10" t="s">
        <v>30</v>
      </c>
      <c r="K1" s="10" t="s">
        <v>31</v>
      </c>
      <c r="L1" s="10" t="s">
        <v>32</v>
      </c>
      <c r="M1" s="10" t="s">
        <v>33</v>
      </c>
      <c r="N1" s="10" t="s">
        <v>34</v>
      </c>
      <c r="O1" s="10" t="s">
        <v>35</v>
      </c>
      <c r="P1" s="10" t="s">
        <v>36</v>
      </c>
      <c r="Q1" s="10" t="s">
        <v>37</v>
      </c>
      <c r="R1" s="10" t="s">
        <v>38</v>
      </c>
      <c r="S1" s="10" t="s">
        <v>39</v>
      </c>
      <c r="T1" s="10" t="s">
        <v>40</v>
      </c>
      <c r="U1" s="10" t="s">
        <v>41</v>
      </c>
      <c r="V1" s="10" t="s">
        <v>42</v>
      </c>
      <c r="W1" s="10" t="s">
        <v>43</v>
      </c>
      <c r="X1" s="10" t="s">
        <v>44</v>
      </c>
      <c r="Y1" s="10" t="s">
        <v>45</v>
      </c>
      <c r="Z1" s="10" t="s">
        <v>46</v>
      </c>
    </row>
    <row r="2" customFormat="false" ht="15" hidden="false" customHeight="true" outlineLevel="0" collapsed="false">
      <c r="A2" s="11" t="s">
        <v>47</v>
      </c>
      <c r="B2" s="11" t="s">
        <v>48</v>
      </c>
      <c r="C2" s="12" t="s">
        <v>49</v>
      </c>
      <c r="D2" s="13" t="n">
        <v>6500</v>
      </c>
      <c r="E2" s="13" t="n">
        <v>0</v>
      </c>
      <c r="F2" s="13" t="n">
        <v>45</v>
      </c>
      <c r="G2" s="13" t="n">
        <v>65</v>
      </c>
      <c r="H2" s="13" t="n">
        <v>180</v>
      </c>
      <c r="I2" s="13" t="n">
        <v>320</v>
      </c>
      <c r="J2" s="13" t="n">
        <v>80</v>
      </c>
      <c r="K2" s="13" t="n">
        <v>35</v>
      </c>
      <c r="L2" s="13" t="n">
        <v>0</v>
      </c>
      <c r="M2" s="13" t="n">
        <v>28</v>
      </c>
      <c r="N2" s="13" t="n">
        <v>0</v>
      </c>
      <c r="O2" s="13" t="n">
        <v>15</v>
      </c>
      <c r="P2" s="13" t="n">
        <v>0</v>
      </c>
      <c r="Q2" s="13" t="n">
        <f aca="false">IF($A2="","",SUM(D2:P2))</f>
        <v>7268</v>
      </c>
      <c r="R2" s="13" t="n">
        <v>8900</v>
      </c>
      <c r="S2" s="12" t="s">
        <v>50</v>
      </c>
      <c r="T2" s="13" t="n">
        <v>8900</v>
      </c>
      <c r="U2" s="13" t="n">
        <f aca="false">IF(OR($A2="",T2=""),"",T2-Q2)</f>
        <v>1632</v>
      </c>
      <c r="V2" s="14" t="n">
        <f aca="false">IF(OR($A2="",T2="",Q2=0),"",U2/Q2)</f>
        <v>0.224545954870666</v>
      </c>
      <c r="W2" s="13" t="n">
        <f aca="false">IF($A2="","",Q2)</f>
        <v>7268</v>
      </c>
      <c r="X2" s="15" t="n">
        <f aca="true">IF($A2="","",IF(S2&lt;&gt;"",S2-C2,IF(C2&lt;&gt;"",TODAY()-C2,"")))</f>
        <v>28</v>
      </c>
      <c r="Y2" s="13" t="n">
        <f aca="false">IF(OR($A2="",T2="",X2="",X2=0),"",U2/X2)</f>
        <v>58.2857142857143</v>
      </c>
      <c r="Z2" s="11" t="str">
        <f aca="false">IF($A2="","",IF(T2&lt;&gt;"","Sold","Active"))</f>
        <v>Sold</v>
      </c>
    </row>
    <row r="3" customFormat="false" ht="15" hidden="false" customHeight="true" outlineLevel="0" collapsed="false">
      <c r="A3" s="11" t="s">
        <v>51</v>
      </c>
      <c r="B3" s="11" t="s">
        <v>52</v>
      </c>
      <c r="C3" s="12" t="s">
        <v>53</v>
      </c>
      <c r="D3" s="13" t="n">
        <v>3200</v>
      </c>
      <c r="E3" s="13" t="n">
        <v>150</v>
      </c>
      <c r="F3" s="13" t="n">
        <v>30</v>
      </c>
      <c r="G3" s="13" t="n">
        <v>55</v>
      </c>
      <c r="H3" s="13" t="n">
        <v>0</v>
      </c>
      <c r="I3" s="13" t="n">
        <v>90</v>
      </c>
      <c r="J3" s="13" t="n">
        <v>60</v>
      </c>
      <c r="K3" s="13" t="n">
        <v>0</v>
      </c>
      <c r="L3" s="13" t="n">
        <v>0</v>
      </c>
      <c r="M3" s="13" t="n">
        <v>18</v>
      </c>
      <c r="N3" s="13" t="n">
        <v>22</v>
      </c>
      <c r="O3" s="13" t="n">
        <v>15</v>
      </c>
      <c r="P3" s="13" t="n">
        <v>0</v>
      </c>
      <c r="Q3" s="13" t="n">
        <f aca="false">IF($A3="","",SUM(D3:P3))</f>
        <v>3640</v>
      </c>
      <c r="R3" s="13" t="n">
        <v>4400</v>
      </c>
      <c r="S3" s="12"/>
      <c r="T3" s="13"/>
      <c r="U3" s="13" t="str">
        <f aca="false">IF(OR($A3="",T3=""),"",T3-Q3)</f>
        <v/>
      </c>
      <c r="V3" s="14" t="str">
        <f aca="false">IF(OR($A3="",T3="",Q3=0),"",U3/Q3)</f>
        <v/>
      </c>
      <c r="W3" s="13" t="n">
        <f aca="false">IF($A3="","",Q3)</f>
        <v>3640</v>
      </c>
      <c r="X3" s="15" t="n">
        <f aca="true">IF($A3="","",IF(S3&lt;&gt;"",S3-C3,IF(C3&lt;&gt;"",TODAY()-C3,"")))</f>
        <v>15</v>
      </c>
      <c r="Y3" s="13" t="str">
        <f aca="false">IF(OR($A3="",T3="",X3="",X3=0),"",U3/X3)</f>
        <v/>
      </c>
      <c r="Z3" s="11" t="str">
        <f aca="false">IF($A3="","",IF(T3&lt;&gt;"","Sold","Active"))</f>
        <v>Active</v>
      </c>
    </row>
    <row r="4" customFormat="false" ht="15" hidden="false" customHeight="true" outlineLevel="0" collapsed="false">
      <c r="A4" s="16"/>
      <c r="B4" s="16"/>
      <c r="C4" s="17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 t="str">
        <f aca="false">IF($A4="","",SUM(D4:P4))</f>
        <v/>
      </c>
      <c r="R4" s="18"/>
      <c r="S4" s="17"/>
      <c r="T4" s="18"/>
      <c r="U4" s="18" t="str">
        <f aca="false">IF(OR($A4="",T4=""),"",T4-Q4)</f>
        <v/>
      </c>
      <c r="V4" s="19" t="str">
        <f aca="false">IF(OR($A4="",T4="",Q4=0),"",U4/Q4)</f>
        <v/>
      </c>
      <c r="W4" s="18" t="str">
        <f aca="false">IF($A4="","",Q4)</f>
        <v/>
      </c>
      <c r="X4" s="20" t="str">
        <f aca="true">IF($A4="","",IF(S4&lt;&gt;"",S4-C4,IF(C4&lt;&gt;"",TODAY()-C4,"")))</f>
        <v/>
      </c>
      <c r="Y4" s="18" t="str">
        <f aca="false">IF(OR($A4="",T4="",X4="",X4=0),"",U4/X4)</f>
        <v/>
      </c>
      <c r="Z4" s="16" t="str">
        <f aca="false">IF($A4="","",IF(T4&lt;&gt;"","Sold","Active"))</f>
        <v/>
      </c>
    </row>
    <row r="5" customFormat="false" ht="15" hidden="false" customHeight="true" outlineLevel="0" collapsed="false">
      <c r="A5" s="21"/>
      <c r="B5" s="21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 t="str">
        <f aca="false">IF($A5="","",SUM(D5:P5))</f>
        <v/>
      </c>
      <c r="R5" s="23"/>
      <c r="S5" s="22"/>
      <c r="T5" s="23"/>
      <c r="U5" s="23" t="str">
        <f aca="false">IF(OR($A5="",T5=""),"",T5-Q5)</f>
        <v/>
      </c>
      <c r="V5" s="24" t="str">
        <f aca="false">IF(OR($A5="",T5="",Q5=0),"",U5/Q5)</f>
        <v/>
      </c>
      <c r="W5" s="23" t="str">
        <f aca="false">IF($A5="","",Q5)</f>
        <v/>
      </c>
      <c r="X5" s="25" t="str">
        <f aca="true">IF($A5="","",IF(S5&lt;&gt;"",S5-C5,IF(C5&lt;&gt;"",TODAY()-C5,"")))</f>
        <v/>
      </c>
      <c r="Y5" s="23" t="str">
        <f aca="false">IF(OR($A5="",T5="",X5="",X5=0),"",U5/X5)</f>
        <v/>
      </c>
      <c r="Z5" s="21" t="str">
        <f aca="false">IF($A5="","",IF(T5&lt;&gt;"","Sold","Active"))</f>
        <v/>
      </c>
    </row>
    <row r="6" customFormat="false" ht="15" hidden="false" customHeight="true" outlineLevel="0" collapsed="false">
      <c r="A6" s="16"/>
      <c r="B6" s="16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 t="str">
        <f aca="false">IF($A6="","",SUM(D6:P6))</f>
        <v/>
      </c>
      <c r="R6" s="18"/>
      <c r="S6" s="17"/>
      <c r="T6" s="18"/>
      <c r="U6" s="18" t="str">
        <f aca="false">IF(OR($A6="",T6=""),"",T6-Q6)</f>
        <v/>
      </c>
      <c r="V6" s="19" t="str">
        <f aca="false">IF(OR($A6="",T6="",Q6=0),"",U6/Q6)</f>
        <v/>
      </c>
      <c r="W6" s="18" t="str">
        <f aca="false">IF($A6="","",Q6)</f>
        <v/>
      </c>
      <c r="X6" s="20" t="str">
        <f aca="true">IF($A6="","",IF(S6&lt;&gt;"",S6-C6,IF(C6&lt;&gt;"",TODAY()-C6,"")))</f>
        <v/>
      </c>
      <c r="Y6" s="18" t="str">
        <f aca="false">IF(OR($A6="",T6="",X6="",X6=0),"",U6/X6)</f>
        <v/>
      </c>
      <c r="Z6" s="16" t="str">
        <f aca="false">IF($A6="","",IF(T6&lt;&gt;"","Sold","Active"))</f>
        <v/>
      </c>
    </row>
    <row r="7" customFormat="false" ht="15" hidden="false" customHeight="true" outlineLevel="0" collapsed="false">
      <c r="A7" s="21"/>
      <c r="B7" s="21"/>
      <c r="C7" s="22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 t="str">
        <f aca="false">IF($A7="","",SUM(D7:P7))</f>
        <v/>
      </c>
      <c r="R7" s="23"/>
      <c r="S7" s="22"/>
      <c r="T7" s="23"/>
      <c r="U7" s="23" t="str">
        <f aca="false">IF(OR($A7="",T7=""),"",T7-Q7)</f>
        <v/>
      </c>
      <c r="V7" s="24" t="str">
        <f aca="false">IF(OR($A7="",T7="",Q7=0),"",U7/Q7)</f>
        <v/>
      </c>
      <c r="W7" s="23" t="str">
        <f aca="false">IF($A7="","",Q7)</f>
        <v/>
      </c>
      <c r="X7" s="25" t="str">
        <f aca="true">IF($A7="","",IF(S7&lt;&gt;"",S7-C7,IF(C7&lt;&gt;"",TODAY()-C7,"")))</f>
        <v/>
      </c>
      <c r="Y7" s="23" t="str">
        <f aca="false">IF(OR($A7="",T7="",X7="",X7=0),"",U7/X7)</f>
        <v/>
      </c>
      <c r="Z7" s="21" t="str">
        <f aca="false">IF($A7="","",IF(T7&lt;&gt;"","Sold","Active"))</f>
        <v/>
      </c>
    </row>
    <row r="8" customFormat="false" ht="15" hidden="false" customHeight="true" outlineLevel="0" collapsed="false">
      <c r="A8" s="16"/>
      <c r="B8" s="16"/>
      <c r="C8" s="17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 t="str">
        <f aca="false">IF($A8="","",SUM(D8:P8))</f>
        <v/>
      </c>
      <c r="R8" s="18"/>
      <c r="S8" s="17"/>
      <c r="T8" s="18"/>
      <c r="U8" s="18" t="str">
        <f aca="false">IF(OR($A8="",T8=""),"",T8-Q8)</f>
        <v/>
      </c>
      <c r="V8" s="19" t="str">
        <f aca="false">IF(OR($A8="",T8="",Q8=0),"",U8/Q8)</f>
        <v/>
      </c>
      <c r="W8" s="18" t="str">
        <f aca="false">IF($A8="","",Q8)</f>
        <v/>
      </c>
      <c r="X8" s="20" t="str">
        <f aca="true">IF($A8="","",IF(S8&lt;&gt;"",S8-C8,IF(C8&lt;&gt;"",TODAY()-C8,"")))</f>
        <v/>
      </c>
      <c r="Y8" s="18" t="str">
        <f aca="false">IF(OR($A8="",T8="",X8="",X8=0),"",U8/X8)</f>
        <v/>
      </c>
      <c r="Z8" s="16" t="str">
        <f aca="false">IF($A8="","",IF(T8&lt;&gt;"","Sold","Active"))</f>
        <v/>
      </c>
    </row>
    <row r="9" customFormat="false" ht="15" hidden="false" customHeight="true" outlineLevel="0" collapsed="false">
      <c r="A9" s="21"/>
      <c r="B9" s="21"/>
      <c r="C9" s="22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 t="str">
        <f aca="false">IF($A9="","",SUM(D9:P9))</f>
        <v/>
      </c>
      <c r="R9" s="23"/>
      <c r="S9" s="22"/>
      <c r="T9" s="23"/>
      <c r="U9" s="23" t="str">
        <f aca="false">IF(OR($A9="",T9=""),"",T9-Q9)</f>
        <v/>
      </c>
      <c r="V9" s="24" t="str">
        <f aca="false">IF(OR($A9="",T9="",Q9=0),"",U9/Q9)</f>
        <v/>
      </c>
      <c r="W9" s="23" t="str">
        <f aca="false">IF($A9="","",Q9)</f>
        <v/>
      </c>
      <c r="X9" s="25" t="str">
        <f aca="true">IF($A9="","",IF(S9&lt;&gt;"",S9-C9,IF(C9&lt;&gt;"",TODAY()-C9,"")))</f>
        <v/>
      </c>
      <c r="Y9" s="23" t="str">
        <f aca="false">IF(OR($A9="",T9="",X9="",X9=0),"",U9/X9)</f>
        <v/>
      </c>
      <c r="Z9" s="21" t="str">
        <f aca="false">IF($A9="","",IF(T9&lt;&gt;"","Sold","Active"))</f>
        <v/>
      </c>
    </row>
    <row r="10" customFormat="false" ht="15" hidden="false" customHeight="true" outlineLevel="0" collapsed="false">
      <c r="A10" s="16"/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 t="str">
        <f aca="false">IF($A10="","",SUM(D10:P10))</f>
        <v/>
      </c>
      <c r="R10" s="18"/>
      <c r="S10" s="17"/>
      <c r="T10" s="18"/>
      <c r="U10" s="18" t="str">
        <f aca="false">IF(OR($A10="",T10=""),"",T10-Q10)</f>
        <v/>
      </c>
      <c r="V10" s="19" t="str">
        <f aca="false">IF(OR($A10="",T10="",Q10=0),"",U10/Q10)</f>
        <v/>
      </c>
      <c r="W10" s="18" t="str">
        <f aca="false">IF($A10="","",Q10)</f>
        <v/>
      </c>
      <c r="X10" s="20" t="str">
        <f aca="true">IF($A10="","",IF(S10&lt;&gt;"",S10-C10,IF(C10&lt;&gt;"",TODAY()-C10,"")))</f>
        <v/>
      </c>
      <c r="Y10" s="18" t="str">
        <f aca="false">IF(OR($A10="",T10="",X10="",X10=0),"",U10/X10)</f>
        <v/>
      </c>
      <c r="Z10" s="16" t="str">
        <f aca="false">IF($A10="","",IF(T10&lt;&gt;"","Sold","Active"))</f>
        <v/>
      </c>
    </row>
    <row r="11" customFormat="false" ht="15" hidden="false" customHeight="true" outlineLevel="0" collapsed="false">
      <c r="A11" s="21"/>
      <c r="B11" s="21"/>
      <c r="C11" s="22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 t="str">
        <f aca="false">IF($A11="","",SUM(D11:P11))</f>
        <v/>
      </c>
      <c r="R11" s="23"/>
      <c r="S11" s="22"/>
      <c r="T11" s="23"/>
      <c r="U11" s="23" t="str">
        <f aca="false">IF(OR($A11="",T11=""),"",T11-Q11)</f>
        <v/>
      </c>
      <c r="V11" s="24" t="str">
        <f aca="false">IF(OR($A11="",T11="",Q11=0),"",U11/Q11)</f>
        <v/>
      </c>
      <c r="W11" s="23" t="str">
        <f aca="false">IF($A11="","",Q11)</f>
        <v/>
      </c>
      <c r="X11" s="25" t="str">
        <f aca="true">IF($A11="","",IF(S11&lt;&gt;"",S11-C11,IF(C11&lt;&gt;"",TODAY()-C11,"")))</f>
        <v/>
      </c>
      <c r="Y11" s="23" t="str">
        <f aca="false">IF(OR($A11="",T11="",X11="",X11=0),"",U11/X11)</f>
        <v/>
      </c>
      <c r="Z11" s="21" t="str">
        <f aca="false">IF($A11="","",IF(T11&lt;&gt;"","Sold","Active"))</f>
        <v/>
      </c>
    </row>
    <row r="12" customFormat="false" ht="15" hidden="false" customHeight="true" outlineLevel="0" collapsed="false">
      <c r="A12" s="16"/>
      <c r="B12" s="16"/>
      <c r="C12" s="17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 t="str">
        <f aca="false">IF($A12="","",SUM(D12:P12))</f>
        <v/>
      </c>
      <c r="R12" s="18"/>
      <c r="S12" s="17"/>
      <c r="T12" s="18"/>
      <c r="U12" s="18" t="str">
        <f aca="false">IF(OR($A12="",T12=""),"",T12-Q12)</f>
        <v/>
      </c>
      <c r="V12" s="19" t="str">
        <f aca="false">IF(OR($A12="",T12="",Q12=0),"",U12/Q12)</f>
        <v/>
      </c>
      <c r="W12" s="18" t="str">
        <f aca="false">IF($A12="","",Q12)</f>
        <v/>
      </c>
      <c r="X12" s="20" t="str">
        <f aca="true">IF($A12="","",IF(S12&lt;&gt;"",S12-C12,IF(C12&lt;&gt;"",TODAY()-C12,"")))</f>
        <v/>
      </c>
      <c r="Y12" s="18" t="str">
        <f aca="false">IF(OR($A12="",T12="",X12="",X12=0),"",U12/X12)</f>
        <v/>
      </c>
      <c r="Z12" s="16" t="str">
        <f aca="false">IF($A12="","",IF(T12&lt;&gt;"","Sold","Active"))</f>
        <v/>
      </c>
    </row>
    <row r="13" customFormat="false" ht="15" hidden="false" customHeight="true" outlineLevel="0" collapsed="false">
      <c r="A13" s="21"/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 t="str">
        <f aca="false">IF($A13="","",SUM(D13:P13))</f>
        <v/>
      </c>
      <c r="R13" s="23"/>
      <c r="S13" s="22"/>
      <c r="T13" s="23"/>
      <c r="U13" s="23" t="str">
        <f aca="false">IF(OR($A13="",T13=""),"",T13-Q13)</f>
        <v/>
      </c>
      <c r="V13" s="24" t="str">
        <f aca="false">IF(OR($A13="",T13="",Q13=0),"",U13/Q13)</f>
        <v/>
      </c>
      <c r="W13" s="23" t="str">
        <f aca="false">IF($A13="","",Q13)</f>
        <v/>
      </c>
      <c r="X13" s="25" t="str">
        <f aca="true">IF($A13="","",IF(S13&lt;&gt;"",S13-C13,IF(C13&lt;&gt;"",TODAY()-C13,"")))</f>
        <v/>
      </c>
      <c r="Y13" s="23" t="str">
        <f aca="false">IF(OR($A13="",T13="",X13="",X13=0),"",U13/X13)</f>
        <v/>
      </c>
      <c r="Z13" s="21" t="str">
        <f aca="false">IF($A13="","",IF(T13&lt;&gt;"","Sold","Active"))</f>
        <v/>
      </c>
    </row>
    <row r="14" customFormat="false" ht="15" hidden="false" customHeight="true" outlineLevel="0" collapsed="false">
      <c r="A14" s="16"/>
      <c r="B14" s="16"/>
      <c r="C14" s="17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 t="str">
        <f aca="false">IF($A14="","",SUM(D14:P14))</f>
        <v/>
      </c>
      <c r="R14" s="18"/>
      <c r="S14" s="17"/>
      <c r="T14" s="18"/>
      <c r="U14" s="18" t="str">
        <f aca="false">IF(OR($A14="",T14=""),"",T14-Q14)</f>
        <v/>
      </c>
      <c r="V14" s="19" t="str">
        <f aca="false">IF(OR($A14="",T14="",Q14=0),"",U14/Q14)</f>
        <v/>
      </c>
      <c r="W14" s="18" t="str">
        <f aca="false">IF($A14="","",Q14)</f>
        <v/>
      </c>
      <c r="X14" s="20" t="str">
        <f aca="true">IF($A14="","",IF(S14&lt;&gt;"",S14-C14,IF(C14&lt;&gt;"",TODAY()-C14,"")))</f>
        <v/>
      </c>
      <c r="Y14" s="18" t="str">
        <f aca="false">IF(OR($A14="",T14="",X14="",X14=0),"",U14/X14)</f>
        <v/>
      </c>
      <c r="Z14" s="16" t="str">
        <f aca="false">IF($A14="","",IF(T14&lt;&gt;"","Sold","Active"))</f>
        <v/>
      </c>
    </row>
    <row r="15" customFormat="false" ht="15" hidden="false" customHeight="true" outlineLevel="0" collapsed="false">
      <c r="A15" s="21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 t="str">
        <f aca="false">IF($A15="","",SUM(D15:P15))</f>
        <v/>
      </c>
      <c r="R15" s="23"/>
      <c r="S15" s="22"/>
      <c r="T15" s="23"/>
      <c r="U15" s="23" t="str">
        <f aca="false">IF(OR($A15="",T15=""),"",T15-Q15)</f>
        <v/>
      </c>
      <c r="V15" s="24" t="str">
        <f aca="false">IF(OR($A15="",T15="",Q15=0),"",U15/Q15)</f>
        <v/>
      </c>
      <c r="W15" s="23" t="str">
        <f aca="false">IF($A15="","",Q15)</f>
        <v/>
      </c>
      <c r="X15" s="25" t="str">
        <f aca="true">IF($A15="","",IF(S15&lt;&gt;"",S15-C15,IF(C15&lt;&gt;"",TODAY()-C15,"")))</f>
        <v/>
      </c>
      <c r="Y15" s="23" t="str">
        <f aca="false">IF(OR($A15="",T15="",X15="",X15=0),"",U15/X15)</f>
        <v/>
      </c>
      <c r="Z15" s="21" t="str">
        <f aca="false">IF($A15="","",IF(T15&lt;&gt;"","Sold","Active"))</f>
        <v/>
      </c>
    </row>
    <row r="16" customFormat="false" ht="15" hidden="false" customHeight="true" outlineLevel="0" collapsed="false">
      <c r="A16" s="16"/>
      <c r="B16" s="16"/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 t="str">
        <f aca="false">IF($A16="","",SUM(D16:P16))</f>
        <v/>
      </c>
      <c r="R16" s="18"/>
      <c r="S16" s="17"/>
      <c r="T16" s="18"/>
      <c r="U16" s="18" t="str">
        <f aca="false">IF(OR($A16="",T16=""),"",T16-Q16)</f>
        <v/>
      </c>
      <c r="V16" s="19" t="str">
        <f aca="false">IF(OR($A16="",T16="",Q16=0),"",U16/Q16)</f>
        <v/>
      </c>
      <c r="W16" s="18" t="str">
        <f aca="false">IF($A16="","",Q16)</f>
        <v/>
      </c>
      <c r="X16" s="20" t="str">
        <f aca="true">IF($A16="","",IF(S16&lt;&gt;"",S16-C16,IF(C16&lt;&gt;"",TODAY()-C16,"")))</f>
        <v/>
      </c>
      <c r="Y16" s="18" t="str">
        <f aca="false">IF(OR($A16="",T16="",X16="",X16=0),"",U16/X16)</f>
        <v/>
      </c>
      <c r="Z16" s="16" t="str">
        <f aca="false">IF($A16="","",IF(T16&lt;&gt;"","Sold","Active"))</f>
        <v/>
      </c>
    </row>
    <row r="17" customFormat="false" ht="15" hidden="false" customHeight="true" outlineLevel="0" collapsed="false">
      <c r="A17" s="21"/>
      <c r="B17" s="2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 t="str">
        <f aca="false">IF($A17="","",SUM(D17:P17))</f>
        <v/>
      </c>
      <c r="R17" s="23"/>
      <c r="S17" s="22"/>
      <c r="T17" s="23"/>
      <c r="U17" s="23" t="str">
        <f aca="false">IF(OR($A17="",T17=""),"",T17-Q17)</f>
        <v/>
      </c>
      <c r="V17" s="24" t="str">
        <f aca="false">IF(OR($A17="",T17="",Q17=0),"",U17/Q17)</f>
        <v/>
      </c>
      <c r="W17" s="23" t="str">
        <f aca="false">IF($A17="","",Q17)</f>
        <v/>
      </c>
      <c r="X17" s="25" t="str">
        <f aca="true">IF($A17="","",IF(S17&lt;&gt;"",S17-C17,IF(C17&lt;&gt;"",TODAY()-C17,"")))</f>
        <v/>
      </c>
      <c r="Y17" s="23" t="str">
        <f aca="false">IF(OR($A17="",T17="",X17="",X17=0),"",U17/X17)</f>
        <v/>
      </c>
      <c r="Z17" s="21" t="str">
        <f aca="false">IF($A17="","",IF(T17&lt;&gt;"","Sold","Active"))</f>
        <v/>
      </c>
    </row>
    <row r="18" customFormat="false" ht="15" hidden="false" customHeight="true" outlineLevel="0" collapsed="false">
      <c r="A18" s="16"/>
      <c r="B18" s="16"/>
      <c r="C18" s="17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 t="str">
        <f aca="false">IF($A18="","",SUM(D18:P18))</f>
        <v/>
      </c>
      <c r="R18" s="18"/>
      <c r="S18" s="17"/>
      <c r="T18" s="18"/>
      <c r="U18" s="18" t="str">
        <f aca="false">IF(OR($A18="",T18=""),"",T18-Q18)</f>
        <v/>
      </c>
      <c r="V18" s="19" t="str">
        <f aca="false">IF(OR($A18="",T18="",Q18=0),"",U18/Q18)</f>
        <v/>
      </c>
      <c r="W18" s="18" t="str">
        <f aca="false">IF($A18="","",Q18)</f>
        <v/>
      </c>
      <c r="X18" s="20" t="str">
        <f aca="true">IF($A18="","",IF(S18&lt;&gt;"",S18-C18,IF(C18&lt;&gt;"",TODAY()-C18,"")))</f>
        <v/>
      </c>
      <c r="Y18" s="18" t="str">
        <f aca="false">IF(OR($A18="",T18="",X18="",X18=0),"",U18/X18)</f>
        <v/>
      </c>
      <c r="Z18" s="16" t="str">
        <f aca="false">IF($A18="","",IF(T18&lt;&gt;"","Sold","Active"))</f>
        <v/>
      </c>
    </row>
    <row r="19" customFormat="false" ht="15" hidden="false" customHeight="true" outlineLevel="0" collapsed="false">
      <c r="A19" s="21"/>
      <c r="B19" s="21"/>
      <c r="C19" s="22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 t="str">
        <f aca="false">IF($A19="","",SUM(D19:P19))</f>
        <v/>
      </c>
      <c r="R19" s="23"/>
      <c r="S19" s="22"/>
      <c r="T19" s="23"/>
      <c r="U19" s="23" t="str">
        <f aca="false">IF(OR($A19="",T19=""),"",T19-Q19)</f>
        <v/>
      </c>
      <c r="V19" s="24" t="str">
        <f aca="false">IF(OR($A19="",T19="",Q19=0),"",U19/Q19)</f>
        <v/>
      </c>
      <c r="W19" s="23" t="str">
        <f aca="false">IF($A19="","",Q19)</f>
        <v/>
      </c>
      <c r="X19" s="25" t="str">
        <f aca="true">IF($A19="","",IF(S19&lt;&gt;"",S19-C19,IF(C19&lt;&gt;"",TODAY()-C19,"")))</f>
        <v/>
      </c>
      <c r="Y19" s="23" t="str">
        <f aca="false">IF(OR($A19="",T19="",X19="",X19=0),"",U19/X19)</f>
        <v/>
      </c>
      <c r="Z19" s="21" t="str">
        <f aca="false">IF($A19="","",IF(T19&lt;&gt;"","Sold","Active"))</f>
        <v/>
      </c>
    </row>
    <row r="20" customFormat="false" ht="15" hidden="false" customHeight="true" outlineLevel="0" collapsed="false">
      <c r="A20" s="16"/>
      <c r="B20" s="16"/>
      <c r="C20" s="17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 t="str">
        <f aca="false">IF($A20="","",SUM(D20:P20))</f>
        <v/>
      </c>
      <c r="R20" s="18"/>
      <c r="S20" s="17"/>
      <c r="T20" s="18"/>
      <c r="U20" s="18" t="str">
        <f aca="false">IF(OR($A20="",T20=""),"",T20-Q20)</f>
        <v/>
      </c>
      <c r="V20" s="19" t="str">
        <f aca="false">IF(OR($A20="",T20="",Q20=0),"",U20/Q20)</f>
        <v/>
      </c>
      <c r="W20" s="18" t="str">
        <f aca="false">IF($A20="","",Q20)</f>
        <v/>
      </c>
      <c r="X20" s="20" t="str">
        <f aca="true">IF($A20="","",IF(S20&lt;&gt;"",S20-C20,IF(C20&lt;&gt;"",TODAY()-C20,"")))</f>
        <v/>
      </c>
      <c r="Y20" s="18" t="str">
        <f aca="false">IF(OR($A20="",T20="",X20="",X20=0),"",U20/X20)</f>
        <v/>
      </c>
      <c r="Z20" s="16" t="str">
        <f aca="false">IF($A20="","",IF(T20&lt;&gt;"","Sold","Active"))</f>
        <v/>
      </c>
    </row>
    <row r="21" customFormat="false" ht="15" hidden="false" customHeight="true" outlineLevel="0" collapsed="false">
      <c r="A21" s="21"/>
      <c r="B21" s="21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 t="str">
        <f aca="false">IF($A21="","",SUM(D21:P21))</f>
        <v/>
      </c>
      <c r="R21" s="23"/>
      <c r="S21" s="22"/>
      <c r="T21" s="23"/>
      <c r="U21" s="23" t="str">
        <f aca="false">IF(OR($A21="",T21=""),"",T21-Q21)</f>
        <v/>
      </c>
      <c r="V21" s="24" t="str">
        <f aca="false">IF(OR($A21="",T21="",Q21=0),"",U21/Q21)</f>
        <v/>
      </c>
      <c r="W21" s="23" t="str">
        <f aca="false">IF($A21="","",Q21)</f>
        <v/>
      </c>
      <c r="X21" s="25" t="str">
        <f aca="true">IF($A21="","",IF(S21&lt;&gt;"",S21-C21,IF(C21&lt;&gt;"",TODAY()-C21,"")))</f>
        <v/>
      </c>
      <c r="Y21" s="23" t="str">
        <f aca="false">IF(OR($A21="",T21="",X21="",X21=0),"",U21/X21)</f>
        <v/>
      </c>
      <c r="Z21" s="21" t="str">
        <f aca="false">IF($A21="","",IF(T21&lt;&gt;"","Sold","Active"))</f>
        <v/>
      </c>
    </row>
    <row r="22" customFormat="false" ht="15" hidden="false" customHeight="true" outlineLevel="0" collapsed="false">
      <c r="A22" s="16"/>
      <c r="B22" s="16"/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 t="str">
        <f aca="false">IF($A22="","",SUM(D22:P22))</f>
        <v/>
      </c>
      <c r="R22" s="18"/>
      <c r="S22" s="17"/>
      <c r="T22" s="18"/>
      <c r="U22" s="18" t="str">
        <f aca="false">IF(OR($A22="",T22=""),"",T22-Q22)</f>
        <v/>
      </c>
      <c r="V22" s="19" t="str">
        <f aca="false">IF(OR($A22="",T22="",Q22=0),"",U22/Q22)</f>
        <v/>
      </c>
      <c r="W22" s="18" t="str">
        <f aca="false">IF($A22="","",Q22)</f>
        <v/>
      </c>
      <c r="X22" s="20" t="str">
        <f aca="true">IF($A22="","",IF(S22&lt;&gt;"",S22-C22,IF(C22&lt;&gt;"",TODAY()-C22,"")))</f>
        <v/>
      </c>
      <c r="Y22" s="18" t="str">
        <f aca="false">IF(OR($A22="",T22="",X22="",X22=0),"",U22/X22)</f>
        <v/>
      </c>
      <c r="Z22" s="16" t="str">
        <f aca="false">IF($A22="","",IF(T22&lt;&gt;"","Sold","Active"))</f>
        <v/>
      </c>
    </row>
    <row r="23" customFormat="false" ht="15" hidden="false" customHeight="true" outlineLevel="0" collapsed="false">
      <c r="A23" s="21"/>
      <c r="B23" s="21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 t="str">
        <f aca="false">IF($A23="","",SUM(D23:P23))</f>
        <v/>
      </c>
      <c r="R23" s="23"/>
      <c r="S23" s="22"/>
      <c r="T23" s="23"/>
      <c r="U23" s="23" t="str">
        <f aca="false">IF(OR($A23="",T23=""),"",T23-Q23)</f>
        <v/>
      </c>
      <c r="V23" s="24" t="str">
        <f aca="false">IF(OR($A23="",T23="",Q23=0),"",U23/Q23)</f>
        <v/>
      </c>
      <c r="W23" s="23" t="str">
        <f aca="false">IF($A23="","",Q23)</f>
        <v/>
      </c>
      <c r="X23" s="25" t="str">
        <f aca="true">IF($A23="","",IF(S23&lt;&gt;"",S23-C23,IF(C23&lt;&gt;"",TODAY()-C23,"")))</f>
        <v/>
      </c>
      <c r="Y23" s="23" t="str">
        <f aca="false">IF(OR($A23="",T23="",X23="",X23=0),"",U23/X23)</f>
        <v/>
      </c>
      <c r="Z23" s="21" t="str">
        <f aca="false">IF($A23="","",IF(T23&lt;&gt;"","Sold","Active"))</f>
        <v/>
      </c>
    </row>
    <row r="24" customFormat="false" ht="15" hidden="false" customHeight="true" outlineLevel="0" collapsed="false">
      <c r="A24" s="16"/>
      <c r="B24" s="16"/>
      <c r="C24" s="17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 t="str">
        <f aca="false">IF($A24="","",SUM(D24:P24))</f>
        <v/>
      </c>
      <c r="R24" s="18"/>
      <c r="S24" s="17"/>
      <c r="T24" s="18"/>
      <c r="U24" s="18" t="str">
        <f aca="false">IF(OR($A24="",T24=""),"",T24-Q24)</f>
        <v/>
      </c>
      <c r="V24" s="19" t="str">
        <f aca="false">IF(OR($A24="",T24="",Q24=0),"",U24/Q24)</f>
        <v/>
      </c>
      <c r="W24" s="18" t="str">
        <f aca="false">IF($A24="","",Q24)</f>
        <v/>
      </c>
      <c r="X24" s="20" t="str">
        <f aca="true">IF($A24="","",IF(S24&lt;&gt;"",S24-C24,IF(C24&lt;&gt;"",TODAY()-C24,"")))</f>
        <v/>
      </c>
      <c r="Y24" s="18" t="str">
        <f aca="false">IF(OR($A24="",T24="",X24="",X24=0),"",U24/X24)</f>
        <v/>
      </c>
      <c r="Z24" s="16" t="str">
        <f aca="false">IF($A24="","",IF(T24&lt;&gt;"","Sold","Active"))</f>
        <v/>
      </c>
    </row>
    <row r="25" customFormat="false" ht="15" hidden="false" customHeight="true" outlineLevel="0" collapsed="false">
      <c r="A25" s="21"/>
      <c r="B25" s="21"/>
      <c r="C25" s="22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 t="str">
        <f aca="false">IF($A25="","",SUM(D25:P25))</f>
        <v/>
      </c>
      <c r="R25" s="23"/>
      <c r="S25" s="22"/>
      <c r="T25" s="23"/>
      <c r="U25" s="23" t="str">
        <f aca="false">IF(OR($A25="",T25=""),"",T25-Q25)</f>
        <v/>
      </c>
      <c r="V25" s="24" t="str">
        <f aca="false">IF(OR($A25="",T25="",Q25=0),"",U25/Q25)</f>
        <v/>
      </c>
      <c r="W25" s="23" t="str">
        <f aca="false">IF($A25="","",Q25)</f>
        <v/>
      </c>
      <c r="X25" s="25" t="str">
        <f aca="true">IF($A25="","",IF(S25&lt;&gt;"",S25-C25,IF(C25&lt;&gt;"",TODAY()-C25,"")))</f>
        <v/>
      </c>
      <c r="Y25" s="23" t="str">
        <f aca="false">IF(OR($A25="",T25="",X25="",X25=0),"",U25/X25)</f>
        <v/>
      </c>
      <c r="Z25" s="21" t="str">
        <f aca="false">IF($A25="","",IF(T25&lt;&gt;"","Sold","Active"))</f>
        <v/>
      </c>
    </row>
    <row r="26" customFormat="false" ht="15" hidden="false" customHeight="true" outlineLevel="0" collapsed="false">
      <c r="A26" s="16"/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 t="str">
        <f aca="false">IF($A26="","",SUM(D26:P26))</f>
        <v/>
      </c>
      <c r="R26" s="18"/>
      <c r="S26" s="17"/>
      <c r="T26" s="18"/>
      <c r="U26" s="18" t="str">
        <f aca="false">IF(OR($A26="",T26=""),"",T26-Q26)</f>
        <v/>
      </c>
      <c r="V26" s="19" t="str">
        <f aca="false">IF(OR($A26="",T26="",Q26=0),"",U26/Q26)</f>
        <v/>
      </c>
      <c r="W26" s="18" t="str">
        <f aca="false">IF($A26="","",Q26)</f>
        <v/>
      </c>
      <c r="X26" s="20" t="str">
        <f aca="true">IF($A26="","",IF(S26&lt;&gt;"",S26-C26,IF(C26&lt;&gt;"",TODAY()-C26,"")))</f>
        <v/>
      </c>
      <c r="Y26" s="18" t="str">
        <f aca="false">IF(OR($A26="",T26="",X26="",X26=0),"",U26/X26)</f>
        <v/>
      </c>
      <c r="Z26" s="16" t="str">
        <f aca="false">IF($A26="","",IF(T26&lt;&gt;"","Sold","Active"))</f>
        <v/>
      </c>
    </row>
    <row r="27" customFormat="false" ht="15" hidden="false" customHeight="true" outlineLevel="0" collapsed="false">
      <c r="A27" s="21"/>
      <c r="B27" s="21"/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 t="str">
        <f aca="false">IF($A27="","",SUM(D27:P27))</f>
        <v/>
      </c>
      <c r="R27" s="23"/>
      <c r="S27" s="22"/>
      <c r="T27" s="23"/>
      <c r="U27" s="23" t="str">
        <f aca="false">IF(OR($A27="",T27=""),"",T27-Q27)</f>
        <v/>
      </c>
      <c r="V27" s="24" t="str">
        <f aca="false">IF(OR($A27="",T27="",Q27=0),"",U27/Q27)</f>
        <v/>
      </c>
      <c r="W27" s="23" t="str">
        <f aca="false">IF($A27="","",Q27)</f>
        <v/>
      </c>
      <c r="X27" s="25" t="str">
        <f aca="true">IF($A27="","",IF(S27&lt;&gt;"",S27-C27,IF(C27&lt;&gt;"",TODAY()-C27,"")))</f>
        <v/>
      </c>
      <c r="Y27" s="23" t="str">
        <f aca="false">IF(OR($A27="",T27="",X27="",X27=0),"",U27/X27)</f>
        <v/>
      </c>
      <c r="Z27" s="21" t="str">
        <f aca="false">IF($A27="","",IF(T27&lt;&gt;"","Sold","Active"))</f>
        <v/>
      </c>
    </row>
    <row r="28" customFormat="false" ht="15" hidden="false" customHeight="true" outlineLevel="0" collapsed="false">
      <c r="A28" s="16"/>
      <c r="B28" s="16"/>
      <c r="C28" s="17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 t="str">
        <f aca="false">IF($A28="","",SUM(D28:P28))</f>
        <v/>
      </c>
      <c r="R28" s="18"/>
      <c r="S28" s="17"/>
      <c r="T28" s="18"/>
      <c r="U28" s="18" t="str">
        <f aca="false">IF(OR($A28="",T28=""),"",T28-Q28)</f>
        <v/>
      </c>
      <c r="V28" s="19" t="str">
        <f aca="false">IF(OR($A28="",T28="",Q28=0),"",U28/Q28)</f>
        <v/>
      </c>
      <c r="W28" s="18" t="str">
        <f aca="false">IF($A28="","",Q28)</f>
        <v/>
      </c>
      <c r="X28" s="20" t="str">
        <f aca="true">IF($A28="","",IF(S28&lt;&gt;"",S28-C28,IF(C28&lt;&gt;"",TODAY()-C28,"")))</f>
        <v/>
      </c>
      <c r="Y28" s="18" t="str">
        <f aca="false">IF(OR($A28="",T28="",X28="",X28=0),"",U28/X28)</f>
        <v/>
      </c>
      <c r="Z28" s="16" t="str">
        <f aca="false">IF($A28="","",IF(T28&lt;&gt;"","Sold","Active"))</f>
        <v/>
      </c>
    </row>
    <row r="29" customFormat="false" ht="15" hidden="false" customHeight="true" outlineLevel="0" collapsed="false">
      <c r="A29" s="21"/>
      <c r="B29" s="21"/>
      <c r="C29" s="22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 t="str">
        <f aca="false">IF($A29="","",SUM(D29:P29))</f>
        <v/>
      </c>
      <c r="R29" s="23"/>
      <c r="S29" s="22"/>
      <c r="T29" s="23"/>
      <c r="U29" s="23" t="str">
        <f aca="false">IF(OR($A29="",T29=""),"",T29-Q29)</f>
        <v/>
      </c>
      <c r="V29" s="24" t="str">
        <f aca="false">IF(OR($A29="",T29="",Q29=0),"",U29/Q29)</f>
        <v/>
      </c>
      <c r="W29" s="23" t="str">
        <f aca="false">IF($A29="","",Q29)</f>
        <v/>
      </c>
      <c r="X29" s="25" t="str">
        <f aca="true">IF($A29="","",IF(S29&lt;&gt;"",S29-C29,IF(C29&lt;&gt;"",TODAY()-C29,"")))</f>
        <v/>
      </c>
      <c r="Y29" s="23" t="str">
        <f aca="false">IF(OR($A29="",T29="",X29="",X29=0),"",U29/X29)</f>
        <v/>
      </c>
      <c r="Z29" s="21" t="str">
        <f aca="false">IF($A29="","",IF(T29&lt;&gt;"","Sold","Active"))</f>
        <v/>
      </c>
    </row>
    <row r="30" customFormat="false" ht="15" hidden="false" customHeight="true" outlineLevel="0" collapsed="false">
      <c r="A30" s="16"/>
      <c r="B30" s="16"/>
      <c r="C30" s="17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 t="str">
        <f aca="false">IF($A30="","",SUM(D30:P30))</f>
        <v/>
      </c>
      <c r="R30" s="18"/>
      <c r="S30" s="17"/>
      <c r="T30" s="18"/>
      <c r="U30" s="18" t="str">
        <f aca="false">IF(OR($A30="",T30=""),"",T30-Q30)</f>
        <v/>
      </c>
      <c r="V30" s="19" t="str">
        <f aca="false">IF(OR($A30="",T30="",Q30=0),"",U30/Q30)</f>
        <v/>
      </c>
      <c r="W30" s="18" t="str">
        <f aca="false">IF($A30="","",Q30)</f>
        <v/>
      </c>
      <c r="X30" s="20" t="str">
        <f aca="true">IF($A30="","",IF(S30&lt;&gt;"",S30-C30,IF(C30&lt;&gt;"",TODAY()-C30,"")))</f>
        <v/>
      </c>
      <c r="Y30" s="18" t="str">
        <f aca="false">IF(OR($A30="",T30="",X30="",X30=0),"",U30/X30)</f>
        <v/>
      </c>
      <c r="Z30" s="16" t="str">
        <f aca="false">IF($A30="","",IF(T30&lt;&gt;"","Sold","Active"))</f>
        <v/>
      </c>
    </row>
    <row r="31" customFormat="false" ht="15" hidden="false" customHeight="true" outlineLevel="0" collapsed="false">
      <c r="A31" s="21"/>
      <c r="B31" s="21"/>
      <c r="C31" s="22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 t="str">
        <f aca="false">IF($A31="","",SUM(D31:P31))</f>
        <v/>
      </c>
      <c r="R31" s="23"/>
      <c r="S31" s="22"/>
      <c r="T31" s="23"/>
      <c r="U31" s="23" t="str">
        <f aca="false">IF(OR($A31="",T31=""),"",T31-Q31)</f>
        <v/>
      </c>
      <c r="V31" s="24" t="str">
        <f aca="false">IF(OR($A31="",T31="",Q31=0),"",U31/Q31)</f>
        <v/>
      </c>
      <c r="W31" s="23" t="str">
        <f aca="false">IF($A31="","",Q31)</f>
        <v/>
      </c>
      <c r="X31" s="25" t="str">
        <f aca="true">IF($A31="","",IF(S31&lt;&gt;"",S31-C31,IF(C31&lt;&gt;"",TODAY()-C31,"")))</f>
        <v/>
      </c>
      <c r="Y31" s="23" t="str">
        <f aca="false">IF(OR($A31="",T31="",X31="",X31=0),"",U31/X31)</f>
        <v/>
      </c>
      <c r="Z31" s="21" t="str">
        <f aca="false">IF($A31="","",IF(T31&lt;&gt;"","Sold","Active"))</f>
        <v/>
      </c>
    </row>
    <row r="32" customFormat="false" ht="15" hidden="false" customHeight="true" outlineLevel="0" collapsed="false">
      <c r="A32" s="16"/>
      <c r="B32" s="16"/>
      <c r="C32" s="17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 t="str">
        <f aca="false">IF($A32="","",SUM(D32:P32))</f>
        <v/>
      </c>
      <c r="R32" s="18"/>
      <c r="S32" s="17"/>
      <c r="T32" s="18"/>
      <c r="U32" s="18" t="str">
        <f aca="false">IF(OR($A32="",T32=""),"",T32-Q32)</f>
        <v/>
      </c>
      <c r="V32" s="19" t="str">
        <f aca="false">IF(OR($A32="",T32="",Q32=0),"",U32/Q32)</f>
        <v/>
      </c>
      <c r="W32" s="18" t="str">
        <f aca="false">IF($A32="","",Q32)</f>
        <v/>
      </c>
      <c r="X32" s="20" t="str">
        <f aca="true">IF($A32="","",IF(S32&lt;&gt;"",S32-C32,IF(C32&lt;&gt;"",TODAY()-C32,"")))</f>
        <v/>
      </c>
      <c r="Y32" s="18" t="str">
        <f aca="false">IF(OR($A32="",T32="",X32="",X32=0),"",U32/X32)</f>
        <v/>
      </c>
      <c r="Z32" s="16" t="str">
        <f aca="false">IF($A32="","",IF(T32&lt;&gt;"","Sold","Active"))</f>
        <v/>
      </c>
    </row>
    <row r="33" customFormat="false" ht="15" hidden="false" customHeight="true" outlineLevel="0" collapsed="false">
      <c r="A33" s="21"/>
      <c r="B33" s="21"/>
      <c r="C33" s="22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 t="str">
        <f aca="false">IF($A33="","",SUM(D33:P33))</f>
        <v/>
      </c>
      <c r="R33" s="23"/>
      <c r="S33" s="22"/>
      <c r="T33" s="23"/>
      <c r="U33" s="23" t="str">
        <f aca="false">IF(OR($A33="",T33=""),"",T33-Q33)</f>
        <v/>
      </c>
      <c r="V33" s="24" t="str">
        <f aca="false">IF(OR($A33="",T33="",Q33=0),"",U33/Q33)</f>
        <v/>
      </c>
      <c r="W33" s="23" t="str">
        <f aca="false">IF($A33="","",Q33)</f>
        <v/>
      </c>
      <c r="X33" s="25" t="str">
        <f aca="true">IF($A33="","",IF(S33&lt;&gt;"",S33-C33,IF(C33&lt;&gt;"",TODAY()-C33,"")))</f>
        <v/>
      </c>
      <c r="Y33" s="23" t="str">
        <f aca="false">IF(OR($A33="",T33="",X33="",X33=0),"",U33/X33)</f>
        <v/>
      </c>
      <c r="Z33" s="21" t="str">
        <f aca="false">IF($A33="","",IF(T33&lt;&gt;"","Sold","Active"))</f>
        <v/>
      </c>
    </row>
    <row r="34" customFormat="false" ht="15" hidden="false" customHeight="true" outlineLevel="0" collapsed="false">
      <c r="A34" s="16"/>
      <c r="B34" s="16"/>
      <c r="C34" s="17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 t="str">
        <f aca="false">IF($A34="","",SUM(D34:P34))</f>
        <v/>
      </c>
      <c r="R34" s="18"/>
      <c r="S34" s="17"/>
      <c r="T34" s="18"/>
      <c r="U34" s="18" t="str">
        <f aca="false">IF(OR($A34="",T34=""),"",T34-Q34)</f>
        <v/>
      </c>
      <c r="V34" s="19" t="str">
        <f aca="false">IF(OR($A34="",T34="",Q34=0),"",U34/Q34)</f>
        <v/>
      </c>
      <c r="W34" s="18" t="str">
        <f aca="false">IF($A34="","",Q34)</f>
        <v/>
      </c>
      <c r="X34" s="20" t="str">
        <f aca="true">IF($A34="","",IF(S34&lt;&gt;"",S34-C34,IF(C34&lt;&gt;"",TODAY()-C34,"")))</f>
        <v/>
      </c>
      <c r="Y34" s="18" t="str">
        <f aca="false">IF(OR($A34="",T34="",X34="",X34=0),"",U34/X34)</f>
        <v/>
      </c>
      <c r="Z34" s="16" t="str">
        <f aca="false">IF($A34="","",IF(T34&lt;&gt;"","Sold","Active"))</f>
        <v/>
      </c>
    </row>
    <row r="35" customFormat="false" ht="15" hidden="false" customHeight="true" outlineLevel="0" collapsed="false">
      <c r="A35" s="21"/>
      <c r="B35" s="21"/>
      <c r="C35" s="2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 t="str">
        <f aca="false">IF($A35="","",SUM(D35:P35))</f>
        <v/>
      </c>
      <c r="R35" s="23"/>
      <c r="S35" s="22"/>
      <c r="T35" s="23"/>
      <c r="U35" s="23" t="str">
        <f aca="false">IF(OR($A35="",T35=""),"",T35-Q35)</f>
        <v/>
      </c>
      <c r="V35" s="24" t="str">
        <f aca="false">IF(OR($A35="",T35="",Q35=0),"",U35/Q35)</f>
        <v/>
      </c>
      <c r="W35" s="23" t="str">
        <f aca="false">IF($A35="","",Q35)</f>
        <v/>
      </c>
      <c r="X35" s="25" t="str">
        <f aca="true">IF($A35="","",IF(S35&lt;&gt;"",S35-C35,IF(C35&lt;&gt;"",TODAY()-C35,"")))</f>
        <v/>
      </c>
      <c r="Y35" s="23" t="str">
        <f aca="false">IF(OR($A35="",T35="",X35="",X35=0),"",U35/X35)</f>
        <v/>
      </c>
      <c r="Z35" s="21" t="str">
        <f aca="false">IF($A35="","",IF(T35&lt;&gt;"","Sold","Active"))</f>
        <v/>
      </c>
    </row>
    <row r="36" customFormat="false" ht="15" hidden="false" customHeight="true" outlineLevel="0" collapsed="false">
      <c r="A36" s="16"/>
      <c r="B36" s="16"/>
      <c r="C36" s="17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 t="str">
        <f aca="false">IF($A36="","",SUM(D36:P36))</f>
        <v/>
      </c>
      <c r="R36" s="18"/>
      <c r="S36" s="17"/>
      <c r="T36" s="18"/>
      <c r="U36" s="18" t="str">
        <f aca="false">IF(OR($A36="",T36=""),"",T36-Q36)</f>
        <v/>
      </c>
      <c r="V36" s="19" t="str">
        <f aca="false">IF(OR($A36="",T36="",Q36=0),"",U36/Q36)</f>
        <v/>
      </c>
      <c r="W36" s="18" t="str">
        <f aca="false">IF($A36="","",Q36)</f>
        <v/>
      </c>
      <c r="X36" s="20" t="str">
        <f aca="true">IF($A36="","",IF(S36&lt;&gt;"",S36-C36,IF(C36&lt;&gt;"",TODAY()-C36,"")))</f>
        <v/>
      </c>
      <c r="Y36" s="18" t="str">
        <f aca="false">IF(OR($A36="",T36="",X36="",X36=0),"",U36/X36)</f>
        <v/>
      </c>
      <c r="Z36" s="16" t="str">
        <f aca="false">IF($A36="","",IF(T36&lt;&gt;"","Sold","Active"))</f>
        <v/>
      </c>
    </row>
    <row r="37" customFormat="false" ht="15" hidden="false" customHeight="true" outlineLevel="0" collapsed="false">
      <c r="A37" s="21"/>
      <c r="B37" s="21"/>
      <c r="C37" s="22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 t="str">
        <f aca="false">IF($A37="","",SUM(D37:P37))</f>
        <v/>
      </c>
      <c r="R37" s="23"/>
      <c r="S37" s="22"/>
      <c r="T37" s="23"/>
      <c r="U37" s="23" t="str">
        <f aca="false">IF(OR($A37="",T37=""),"",T37-Q37)</f>
        <v/>
      </c>
      <c r="V37" s="24" t="str">
        <f aca="false">IF(OR($A37="",T37="",Q37=0),"",U37/Q37)</f>
        <v/>
      </c>
      <c r="W37" s="23" t="str">
        <f aca="false">IF($A37="","",Q37)</f>
        <v/>
      </c>
      <c r="X37" s="25" t="str">
        <f aca="true">IF($A37="","",IF(S37&lt;&gt;"",S37-C37,IF(C37&lt;&gt;"",TODAY()-C37,"")))</f>
        <v/>
      </c>
      <c r="Y37" s="23" t="str">
        <f aca="false">IF(OR($A37="",T37="",X37="",X37=0),"",U37/X37)</f>
        <v/>
      </c>
      <c r="Z37" s="21" t="str">
        <f aca="false">IF($A37="","",IF(T37&lt;&gt;"","Sold","Active"))</f>
        <v/>
      </c>
    </row>
    <row r="38" customFormat="false" ht="15" hidden="false" customHeight="true" outlineLevel="0" collapsed="false">
      <c r="A38" s="16"/>
      <c r="B38" s="16"/>
      <c r="C38" s="17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 t="str">
        <f aca="false">IF($A38="","",SUM(D38:P38))</f>
        <v/>
      </c>
      <c r="R38" s="18"/>
      <c r="S38" s="17"/>
      <c r="T38" s="18"/>
      <c r="U38" s="18" t="str">
        <f aca="false">IF(OR($A38="",T38=""),"",T38-Q38)</f>
        <v/>
      </c>
      <c r="V38" s="19" t="str">
        <f aca="false">IF(OR($A38="",T38="",Q38=0),"",U38/Q38)</f>
        <v/>
      </c>
      <c r="W38" s="18" t="str">
        <f aca="false">IF($A38="","",Q38)</f>
        <v/>
      </c>
      <c r="X38" s="20" t="str">
        <f aca="true">IF($A38="","",IF(S38&lt;&gt;"",S38-C38,IF(C38&lt;&gt;"",TODAY()-C38,"")))</f>
        <v/>
      </c>
      <c r="Y38" s="18" t="str">
        <f aca="false">IF(OR($A38="",T38="",X38="",X38=0),"",U38/X38)</f>
        <v/>
      </c>
      <c r="Z38" s="16" t="str">
        <f aca="false">IF($A38="","",IF(T38&lt;&gt;"","Sold","Active"))</f>
        <v/>
      </c>
    </row>
    <row r="39" customFormat="false" ht="15" hidden="false" customHeight="true" outlineLevel="0" collapsed="false">
      <c r="A39" s="21"/>
      <c r="B39" s="21"/>
      <c r="C39" s="22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 t="str">
        <f aca="false">IF($A39="","",SUM(D39:P39))</f>
        <v/>
      </c>
      <c r="R39" s="23"/>
      <c r="S39" s="22"/>
      <c r="T39" s="23"/>
      <c r="U39" s="23" t="str">
        <f aca="false">IF(OR($A39="",T39=""),"",T39-Q39)</f>
        <v/>
      </c>
      <c r="V39" s="24" t="str">
        <f aca="false">IF(OR($A39="",T39="",Q39=0),"",U39/Q39)</f>
        <v/>
      </c>
      <c r="W39" s="23" t="str">
        <f aca="false">IF($A39="","",Q39)</f>
        <v/>
      </c>
      <c r="X39" s="25" t="str">
        <f aca="true">IF($A39="","",IF(S39&lt;&gt;"",S39-C39,IF(C39&lt;&gt;"",TODAY()-C39,"")))</f>
        <v/>
      </c>
      <c r="Y39" s="23" t="str">
        <f aca="false">IF(OR($A39="",T39="",X39="",X39=0),"",U39/X39)</f>
        <v/>
      </c>
      <c r="Z39" s="21" t="str">
        <f aca="false">IF($A39="","",IF(T39&lt;&gt;"","Sold","Active"))</f>
        <v/>
      </c>
    </row>
    <row r="40" customFormat="false" ht="15" hidden="false" customHeight="true" outlineLevel="0" collapsed="false">
      <c r="A40" s="16"/>
      <c r="B40" s="16"/>
      <c r="C40" s="17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 t="str">
        <f aca="false">IF($A40="","",SUM(D40:P40))</f>
        <v/>
      </c>
      <c r="R40" s="18"/>
      <c r="S40" s="17"/>
      <c r="T40" s="18"/>
      <c r="U40" s="18" t="str">
        <f aca="false">IF(OR($A40="",T40=""),"",T40-Q40)</f>
        <v/>
      </c>
      <c r="V40" s="19" t="str">
        <f aca="false">IF(OR($A40="",T40="",Q40=0),"",U40/Q40)</f>
        <v/>
      </c>
      <c r="W40" s="18" t="str">
        <f aca="false">IF($A40="","",Q40)</f>
        <v/>
      </c>
      <c r="X40" s="20" t="str">
        <f aca="true">IF($A40="","",IF(S40&lt;&gt;"",S40-C40,IF(C40&lt;&gt;"",TODAY()-C40,"")))</f>
        <v/>
      </c>
      <c r="Y40" s="18" t="str">
        <f aca="false">IF(OR($A40="",T40="",X40="",X40=0),"",U40/X40)</f>
        <v/>
      </c>
      <c r="Z40" s="16" t="str">
        <f aca="false">IF($A40="","",IF(T40&lt;&gt;"","Sold","Active"))</f>
        <v/>
      </c>
    </row>
    <row r="41" customFormat="false" ht="15" hidden="false" customHeight="true" outlineLevel="0" collapsed="false">
      <c r="A41" s="21"/>
      <c r="B41" s="21"/>
      <c r="C41" s="22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 t="str">
        <f aca="false">IF($A41="","",SUM(D41:P41))</f>
        <v/>
      </c>
      <c r="R41" s="23"/>
      <c r="S41" s="22"/>
      <c r="T41" s="23"/>
      <c r="U41" s="23" t="str">
        <f aca="false">IF(OR($A41="",T41=""),"",T41-Q41)</f>
        <v/>
      </c>
      <c r="V41" s="24" t="str">
        <f aca="false">IF(OR($A41="",T41="",Q41=0),"",U41/Q41)</f>
        <v/>
      </c>
      <c r="W41" s="23" t="str">
        <f aca="false">IF($A41="","",Q41)</f>
        <v/>
      </c>
      <c r="X41" s="25" t="str">
        <f aca="true">IF($A41="","",IF(S41&lt;&gt;"",S41-C41,IF(C41&lt;&gt;"",TODAY()-C41,"")))</f>
        <v/>
      </c>
      <c r="Y41" s="23" t="str">
        <f aca="false">IF(OR($A41="",T41="",X41="",X41=0),"",U41/X41)</f>
        <v/>
      </c>
      <c r="Z41" s="21" t="str">
        <f aca="false">IF($A41="","",IF(T41&lt;&gt;"","Sold","Active"))</f>
        <v/>
      </c>
    </row>
    <row r="42" customFormat="false" ht="15" hidden="false" customHeight="true" outlineLevel="0" collapsed="false">
      <c r="A42" s="16"/>
      <c r="B42" s="16"/>
      <c r="C42" s="17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 t="str">
        <f aca="false">IF($A42="","",SUM(D42:P42))</f>
        <v/>
      </c>
      <c r="R42" s="18"/>
      <c r="S42" s="17"/>
      <c r="T42" s="18"/>
      <c r="U42" s="18" t="str">
        <f aca="false">IF(OR($A42="",T42=""),"",T42-Q42)</f>
        <v/>
      </c>
      <c r="V42" s="19" t="str">
        <f aca="false">IF(OR($A42="",T42="",Q42=0),"",U42/Q42)</f>
        <v/>
      </c>
      <c r="W42" s="18" t="str">
        <f aca="false">IF($A42="","",Q42)</f>
        <v/>
      </c>
      <c r="X42" s="20" t="str">
        <f aca="true">IF($A42="","",IF(S42&lt;&gt;"",S42-C42,IF(C42&lt;&gt;"",TODAY()-C42,"")))</f>
        <v/>
      </c>
      <c r="Y42" s="18" t="str">
        <f aca="false">IF(OR($A42="",T42="",X42="",X42=0),"",U42/X42)</f>
        <v/>
      </c>
      <c r="Z42" s="16" t="str">
        <f aca="false">IF($A42="","",IF(T42&lt;&gt;"","Sold","Active"))</f>
        <v/>
      </c>
    </row>
    <row r="43" customFormat="false" ht="15" hidden="false" customHeight="true" outlineLevel="0" collapsed="false">
      <c r="A43" s="21"/>
      <c r="B43" s="21"/>
      <c r="C43" s="22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 t="str">
        <f aca="false">IF($A43="","",SUM(D43:P43))</f>
        <v/>
      </c>
      <c r="R43" s="23"/>
      <c r="S43" s="22"/>
      <c r="T43" s="23"/>
      <c r="U43" s="23" t="str">
        <f aca="false">IF(OR($A43="",T43=""),"",T43-Q43)</f>
        <v/>
      </c>
      <c r="V43" s="24" t="str">
        <f aca="false">IF(OR($A43="",T43="",Q43=0),"",U43/Q43)</f>
        <v/>
      </c>
      <c r="W43" s="23" t="str">
        <f aca="false">IF($A43="","",Q43)</f>
        <v/>
      </c>
      <c r="X43" s="25" t="str">
        <f aca="true">IF($A43="","",IF(S43&lt;&gt;"",S43-C43,IF(C43&lt;&gt;"",TODAY()-C43,"")))</f>
        <v/>
      </c>
      <c r="Y43" s="23" t="str">
        <f aca="false">IF(OR($A43="",T43="",X43="",X43=0),"",U43/X43)</f>
        <v/>
      </c>
      <c r="Z43" s="21" t="str">
        <f aca="false">IF($A43="","",IF(T43&lt;&gt;"","Sold","Active"))</f>
        <v/>
      </c>
    </row>
    <row r="44" customFormat="false" ht="15" hidden="false" customHeight="true" outlineLevel="0" collapsed="false">
      <c r="A44" s="16"/>
      <c r="B44" s="16"/>
      <c r="C44" s="17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 t="str">
        <f aca="false">IF($A44="","",SUM(D44:P44))</f>
        <v/>
      </c>
      <c r="R44" s="18"/>
      <c r="S44" s="17"/>
      <c r="T44" s="18"/>
      <c r="U44" s="18" t="str">
        <f aca="false">IF(OR($A44="",T44=""),"",T44-Q44)</f>
        <v/>
      </c>
      <c r="V44" s="19" t="str">
        <f aca="false">IF(OR($A44="",T44="",Q44=0),"",U44/Q44)</f>
        <v/>
      </c>
      <c r="W44" s="18" t="str">
        <f aca="false">IF($A44="","",Q44)</f>
        <v/>
      </c>
      <c r="X44" s="20" t="str">
        <f aca="true">IF($A44="","",IF(S44&lt;&gt;"",S44-C44,IF(C44&lt;&gt;"",TODAY()-C44,"")))</f>
        <v/>
      </c>
      <c r="Y44" s="18" t="str">
        <f aca="false">IF(OR($A44="",T44="",X44="",X44=0),"",U44/X44)</f>
        <v/>
      </c>
      <c r="Z44" s="16" t="str">
        <f aca="false">IF($A44="","",IF(T44&lt;&gt;"","Sold","Active"))</f>
        <v/>
      </c>
    </row>
    <row r="45" customFormat="false" ht="15" hidden="false" customHeight="true" outlineLevel="0" collapsed="false">
      <c r="A45" s="21"/>
      <c r="B45" s="21"/>
      <c r="C45" s="22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 t="str">
        <f aca="false">IF($A45="","",SUM(D45:P45))</f>
        <v/>
      </c>
      <c r="R45" s="23"/>
      <c r="S45" s="22"/>
      <c r="T45" s="23"/>
      <c r="U45" s="23" t="str">
        <f aca="false">IF(OR($A45="",T45=""),"",T45-Q45)</f>
        <v/>
      </c>
      <c r="V45" s="24" t="str">
        <f aca="false">IF(OR($A45="",T45="",Q45=0),"",U45/Q45)</f>
        <v/>
      </c>
      <c r="W45" s="23" t="str">
        <f aca="false">IF($A45="","",Q45)</f>
        <v/>
      </c>
      <c r="X45" s="25" t="str">
        <f aca="true">IF($A45="","",IF(S45&lt;&gt;"",S45-C45,IF(C45&lt;&gt;"",TODAY()-C45,"")))</f>
        <v/>
      </c>
      <c r="Y45" s="23" t="str">
        <f aca="false">IF(OR($A45="",T45="",X45="",X45=0),"",U45/X45)</f>
        <v/>
      </c>
      <c r="Z45" s="21" t="str">
        <f aca="false">IF($A45="","",IF(T45&lt;&gt;"","Sold","Active"))</f>
        <v/>
      </c>
    </row>
    <row r="46" customFormat="false" ht="15" hidden="false" customHeight="true" outlineLevel="0" collapsed="false">
      <c r="A46" s="16"/>
      <c r="B46" s="16"/>
      <c r="C46" s="17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 t="str">
        <f aca="false">IF($A46="","",SUM(D46:P46))</f>
        <v/>
      </c>
      <c r="R46" s="18"/>
      <c r="S46" s="17"/>
      <c r="T46" s="18"/>
      <c r="U46" s="18" t="str">
        <f aca="false">IF(OR($A46="",T46=""),"",T46-Q46)</f>
        <v/>
      </c>
      <c r="V46" s="19" t="str">
        <f aca="false">IF(OR($A46="",T46="",Q46=0),"",U46/Q46)</f>
        <v/>
      </c>
      <c r="W46" s="18" t="str">
        <f aca="false">IF($A46="","",Q46)</f>
        <v/>
      </c>
      <c r="X46" s="20" t="str">
        <f aca="true">IF($A46="","",IF(S46&lt;&gt;"",S46-C46,IF(C46&lt;&gt;"",TODAY()-C46,"")))</f>
        <v/>
      </c>
      <c r="Y46" s="18" t="str">
        <f aca="false">IF(OR($A46="",T46="",X46="",X46=0),"",U46/X46)</f>
        <v/>
      </c>
      <c r="Z46" s="16" t="str">
        <f aca="false">IF($A46="","",IF(T46&lt;&gt;"","Sold","Active"))</f>
        <v/>
      </c>
    </row>
    <row r="47" customFormat="false" ht="15" hidden="false" customHeight="true" outlineLevel="0" collapsed="false">
      <c r="A47" s="21"/>
      <c r="B47" s="21"/>
      <c r="C47" s="22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 t="str">
        <f aca="false">IF($A47="","",SUM(D47:P47))</f>
        <v/>
      </c>
      <c r="R47" s="23"/>
      <c r="S47" s="22"/>
      <c r="T47" s="23"/>
      <c r="U47" s="23" t="str">
        <f aca="false">IF(OR($A47="",T47=""),"",T47-Q47)</f>
        <v/>
      </c>
      <c r="V47" s="24" t="str">
        <f aca="false">IF(OR($A47="",T47="",Q47=0),"",U47/Q47)</f>
        <v/>
      </c>
      <c r="W47" s="23" t="str">
        <f aca="false">IF($A47="","",Q47)</f>
        <v/>
      </c>
      <c r="X47" s="25" t="str">
        <f aca="true">IF($A47="","",IF(S47&lt;&gt;"",S47-C47,IF(C47&lt;&gt;"",TODAY()-C47,"")))</f>
        <v/>
      </c>
      <c r="Y47" s="23" t="str">
        <f aca="false">IF(OR($A47="",T47="",X47="",X47=0),"",U47/X47)</f>
        <v/>
      </c>
      <c r="Z47" s="21" t="str">
        <f aca="false">IF($A47="","",IF(T47&lt;&gt;"","Sold","Active"))</f>
        <v/>
      </c>
    </row>
    <row r="48" customFormat="false" ht="15" hidden="false" customHeight="true" outlineLevel="0" collapsed="false">
      <c r="A48" s="16"/>
      <c r="B48" s="16"/>
      <c r="C48" s="17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 t="str">
        <f aca="false">IF($A48="","",SUM(D48:P48))</f>
        <v/>
      </c>
      <c r="R48" s="18"/>
      <c r="S48" s="17"/>
      <c r="T48" s="18"/>
      <c r="U48" s="18" t="str">
        <f aca="false">IF(OR($A48="",T48=""),"",T48-Q48)</f>
        <v/>
      </c>
      <c r="V48" s="19" t="str">
        <f aca="false">IF(OR($A48="",T48="",Q48=0),"",U48/Q48)</f>
        <v/>
      </c>
      <c r="W48" s="18" t="str">
        <f aca="false">IF($A48="","",Q48)</f>
        <v/>
      </c>
      <c r="X48" s="20" t="str">
        <f aca="true">IF($A48="","",IF(S48&lt;&gt;"",S48-C48,IF(C48&lt;&gt;"",TODAY()-C48,"")))</f>
        <v/>
      </c>
      <c r="Y48" s="18" t="str">
        <f aca="false">IF(OR($A48="",T48="",X48="",X48=0),"",U48/X48)</f>
        <v/>
      </c>
      <c r="Z48" s="16" t="str">
        <f aca="false">IF($A48="","",IF(T48&lt;&gt;"","Sold","Active"))</f>
        <v/>
      </c>
    </row>
    <row r="49" customFormat="false" ht="15" hidden="false" customHeight="true" outlineLevel="0" collapsed="false">
      <c r="A49" s="21"/>
      <c r="B49" s="21"/>
      <c r="C49" s="22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 t="str">
        <f aca="false">IF($A49="","",SUM(D49:P49))</f>
        <v/>
      </c>
      <c r="R49" s="23"/>
      <c r="S49" s="22"/>
      <c r="T49" s="23"/>
      <c r="U49" s="23" t="str">
        <f aca="false">IF(OR($A49="",T49=""),"",T49-Q49)</f>
        <v/>
      </c>
      <c r="V49" s="24" t="str">
        <f aca="false">IF(OR($A49="",T49="",Q49=0),"",U49/Q49)</f>
        <v/>
      </c>
      <c r="W49" s="23" t="str">
        <f aca="false">IF($A49="","",Q49)</f>
        <v/>
      </c>
      <c r="X49" s="25" t="str">
        <f aca="true">IF($A49="","",IF(S49&lt;&gt;"",S49-C49,IF(C49&lt;&gt;"",TODAY()-C49,"")))</f>
        <v/>
      </c>
      <c r="Y49" s="23" t="str">
        <f aca="false">IF(OR($A49="",T49="",X49="",X49=0),"",U49/X49)</f>
        <v/>
      </c>
      <c r="Z49" s="21" t="str">
        <f aca="false">IF($A49="","",IF(T49&lt;&gt;"","Sold","Active"))</f>
        <v/>
      </c>
    </row>
    <row r="50" customFormat="false" ht="15" hidden="false" customHeight="true" outlineLevel="0" collapsed="false">
      <c r="A50" s="16"/>
      <c r="B50" s="16"/>
      <c r="C50" s="17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 t="str">
        <f aca="false">IF($A50="","",SUM(D50:P50))</f>
        <v/>
      </c>
      <c r="R50" s="18"/>
      <c r="S50" s="17"/>
      <c r="T50" s="18"/>
      <c r="U50" s="18" t="str">
        <f aca="false">IF(OR($A50="",T50=""),"",T50-Q50)</f>
        <v/>
      </c>
      <c r="V50" s="19" t="str">
        <f aca="false">IF(OR($A50="",T50="",Q50=0),"",U50/Q50)</f>
        <v/>
      </c>
      <c r="W50" s="18" t="str">
        <f aca="false">IF($A50="","",Q50)</f>
        <v/>
      </c>
      <c r="X50" s="20" t="str">
        <f aca="true">IF($A50="","",IF(S50&lt;&gt;"",S50-C50,IF(C50&lt;&gt;"",TODAY()-C50,"")))</f>
        <v/>
      </c>
      <c r="Y50" s="18" t="str">
        <f aca="false">IF(OR($A50="",T50="",X50="",X50=0),"",U50/X50)</f>
        <v/>
      </c>
      <c r="Z50" s="16" t="str">
        <f aca="false">IF($A50="","",IF(T50&lt;&gt;"","Sold","Active"))</f>
        <v/>
      </c>
    </row>
    <row r="51" customFormat="false" ht="15" hidden="false" customHeight="true" outlineLevel="0" collapsed="false">
      <c r="A51" s="21"/>
      <c r="B51" s="21"/>
      <c r="C51" s="22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 t="str">
        <f aca="false">IF($A51="","",SUM(D51:P51))</f>
        <v/>
      </c>
      <c r="R51" s="23"/>
      <c r="S51" s="22"/>
      <c r="T51" s="23"/>
      <c r="U51" s="23" t="str">
        <f aca="false">IF(OR($A51="",T51=""),"",T51-Q51)</f>
        <v/>
      </c>
      <c r="V51" s="24" t="str">
        <f aca="false">IF(OR($A51="",T51="",Q51=0),"",U51/Q51)</f>
        <v/>
      </c>
      <c r="W51" s="23" t="str">
        <f aca="false">IF($A51="","",Q51)</f>
        <v/>
      </c>
      <c r="X51" s="25" t="str">
        <f aca="true">IF($A51="","",IF(S51&lt;&gt;"",S51-C51,IF(C51&lt;&gt;"",TODAY()-C51,"")))</f>
        <v/>
      </c>
      <c r="Y51" s="23" t="str">
        <f aca="false">IF(OR($A51="",T51="",X51="",X51=0),"",U51/X51)</f>
        <v/>
      </c>
      <c r="Z51" s="21" t="str">
        <f aca="false">IF($A51="","",IF(T51&lt;&gt;"","Sold","Active"))</f>
        <v/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0"/>
    <col collapsed="false" customWidth="true" hidden="false" outlineLevel="0" max="3" min="3" style="1" width="16"/>
    <col collapsed="false" customWidth="true" hidden="false" outlineLevel="0" max="4" min="4" style="1" width="3"/>
    <col collapsed="false" customWidth="true" hidden="false" outlineLevel="0" max="5" min="5" style="1" width="26"/>
    <col collapsed="false" customWidth="true" hidden="false" outlineLevel="0" max="6" min="6" style="1" width="14"/>
  </cols>
  <sheetData>
    <row r="1" customFormat="false" ht="19.5" hidden="false" customHeight="true" outlineLevel="0" collapsed="false">
      <c r="A1" s="2"/>
      <c r="B1" s="26" t="s">
        <v>54</v>
      </c>
      <c r="C1" s="2"/>
      <c r="D1" s="2"/>
      <c r="E1" s="2"/>
      <c r="F1" s="2"/>
    </row>
    <row r="2" customFormat="false" ht="15" hidden="false" customHeight="true" outlineLevel="0" collapsed="false">
      <c r="A2" s="2"/>
      <c r="B2" s="27" t="s">
        <v>55</v>
      </c>
      <c r="C2" s="2"/>
      <c r="D2" s="2"/>
      <c r="E2" s="2"/>
      <c r="F2" s="2"/>
    </row>
    <row r="4" customFormat="false" ht="15" hidden="false" customHeight="true" outlineLevel="0" collapsed="false">
      <c r="B4" s="28" t="s">
        <v>56</v>
      </c>
      <c r="E4" s="28" t="s">
        <v>57</v>
      </c>
    </row>
    <row r="5" customFormat="false" ht="15" hidden="false" customHeight="true" outlineLevel="0" collapsed="false">
      <c r="B5" s="29" t="s">
        <v>58</v>
      </c>
      <c r="C5" s="30" t="n">
        <f aca="false">COUNTIF('Vehicle Tracker'!Z2:Z51,"Active")+COUNTIF('Vehicle Tracker'!Z2:Z51,"Sold")</f>
        <v>2</v>
      </c>
      <c r="E5" s="29" t="s">
        <v>59</v>
      </c>
      <c r="F5" s="31" t="n">
        <f aca="false">SUM('Vehicle Tracker'!D2:D51)</f>
        <v>9700</v>
      </c>
    </row>
    <row r="6" customFormat="false" ht="15" hidden="false" customHeight="true" outlineLevel="0" collapsed="false">
      <c r="B6" s="29" t="s">
        <v>60</v>
      </c>
      <c r="C6" s="30" t="n">
        <f aca="false">COUNTIF('Vehicle Tracker'!Z2:Z51,"Active")</f>
        <v>1</v>
      </c>
      <c r="E6" s="29" t="s">
        <v>61</v>
      </c>
      <c r="F6" s="31" t="n">
        <f aca="false">SUM('Vehicle Tracker'!E2:E51)</f>
        <v>150</v>
      </c>
    </row>
    <row r="7" customFormat="false" ht="15" hidden="false" customHeight="true" outlineLevel="0" collapsed="false">
      <c r="B7" s="29" t="s">
        <v>62</v>
      </c>
      <c r="C7" s="30" t="n">
        <f aca="false">COUNTIF('Vehicle Tracker'!Z2:Z51,"Sold")</f>
        <v>1</v>
      </c>
      <c r="E7" s="29" t="s">
        <v>26</v>
      </c>
      <c r="F7" s="31" t="n">
        <f aca="false">SUM('Vehicle Tracker'!F2:F51)</f>
        <v>75</v>
      </c>
    </row>
    <row r="8" customFormat="false" ht="15" hidden="false" customHeight="true" outlineLevel="0" collapsed="false">
      <c r="B8" s="29" t="s">
        <v>63</v>
      </c>
      <c r="C8" s="32" t="n">
        <f aca="false">SUMIF('Vehicle Tracker'!Z2:Z51,"Active",'Vehicle Tracker'!Q2:Q51)</f>
        <v>3640</v>
      </c>
      <c r="E8" s="29" t="s">
        <v>27</v>
      </c>
      <c r="F8" s="31" t="n">
        <f aca="false">SUM('Vehicle Tracker'!G2:G51)</f>
        <v>120</v>
      </c>
    </row>
    <row r="9" customFormat="false" ht="15" hidden="false" customHeight="true" outlineLevel="0" collapsed="false">
      <c r="E9" s="29" t="s">
        <v>64</v>
      </c>
      <c r="F9" s="31" t="n">
        <f aca="false">SUM('Vehicle Tracker'!H2:H51)</f>
        <v>180</v>
      </c>
    </row>
    <row r="10" customFormat="false" ht="15" hidden="false" customHeight="true" outlineLevel="0" collapsed="false">
      <c r="B10" s="28" t="s">
        <v>65</v>
      </c>
      <c r="E10" s="29" t="s">
        <v>29</v>
      </c>
      <c r="F10" s="31" t="n">
        <f aca="false">SUM('Vehicle Tracker'!I2:I51)</f>
        <v>410</v>
      </c>
    </row>
    <row r="11" customFormat="false" ht="15" hidden="false" customHeight="true" outlineLevel="0" collapsed="false">
      <c r="B11" s="29" t="s">
        <v>66</v>
      </c>
      <c r="C11" s="32" t="n">
        <f aca="false">SUMIF('Vehicle Tracker'!Z2:Z51,"Sold",'Vehicle Tracker'!U2:U51)</f>
        <v>1632</v>
      </c>
      <c r="E11" s="29" t="s">
        <v>67</v>
      </c>
      <c r="F11" s="31" t="n">
        <f aca="false">SUM('Vehicle Tracker'!J2:J51)</f>
        <v>140</v>
      </c>
    </row>
    <row r="12" customFormat="false" ht="15" hidden="false" customHeight="true" outlineLevel="0" collapsed="false">
      <c r="B12" s="29" t="s">
        <v>68</v>
      </c>
      <c r="C12" s="33" t="n">
        <f aca="false">IFERROR(AVERAGEIF('Vehicle Tracker'!Z2:Z51,"Sold",'Vehicle Tracker'!V2:V51),0)</f>
        <v>0.224545954870666</v>
      </c>
      <c r="E12" s="29" t="s">
        <v>31</v>
      </c>
      <c r="F12" s="31" t="n">
        <f aca="false">SUM('Vehicle Tracker'!K2:K51)</f>
        <v>35</v>
      </c>
    </row>
    <row r="13" customFormat="false" ht="15" hidden="false" customHeight="true" outlineLevel="0" collapsed="false">
      <c r="B13" s="29" t="s">
        <v>69</v>
      </c>
      <c r="C13" s="30" t="n">
        <f aca="false">IFERROR(AVERAGEIF('Vehicle Tracker'!Z2:Z51,"Sold",'Vehicle Tracker'!X2:X51),0)</f>
        <v>28</v>
      </c>
      <c r="E13" s="29" t="s">
        <v>70</v>
      </c>
      <c r="F13" s="31" t="n">
        <f aca="false">SUM('Vehicle Tracker'!L2:L51)</f>
        <v>0</v>
      </c>
    </row>
    <row r="14" customFormat="false" ht="15" hidden="false" customHeight="true" outlineLevel="0" collapsed="false">
      <c r="B14" s="29" t="s">
        <v>71</v>
      </c>
      <c r="C14" s="32" t="n">
        <f aca="false">IFERROR(AVERAGEIF('Vehicle Tracker'!Z2:Z51,"Sold",'Vehicle Tracker'!Y2:Y51),0)</f>
        <v>58.2857142857143</v>
      </c>
      <c r="E14" s="29" t="s">
        <v>72</v>
      </c>
      <c r="F14" s="31" t="n">
        <f aca="false">SUM('Vehicle Tracker'!M2:M51)</f>
        <v>46</v>
      </c>
    </row>
    <row r="15" customFormat="false" ht="15" hidden="false" customHeight="true" outlineLevel="0" collapsed="false">
      <c r="E15" s="29" t="s">
        <v>73</v>
      </c>
      <c r="F15" s="31" t="n">
        <f aca="false">SUM('Vehicle Tracker'!N2:N51)</f>
        <v>22</v>
      </c>
    </row>
    <row r="16" customFormat="false" ht="15" hidden="false" customHeight="true" outlineLevel="0" collapsed="false">
      <c r="E16" s="29" t="s">
        <v>74</v>
      </c>
      <c r="F16" s="31" t="n">
        <f aca="false">SUM('Vehicle Tracker'!O2:O51)</f>
        <v>30</v>
      </c>
    </row>
    <row r="17" customFormat="false" ht="15" hidden="false" customHeight="true" outlineLevel="0" collapsed="false">
      <c r="E17" s="29" t="s">
        <v>36</v>
      </c>
      <c r="F17" s="31" t="n">
        <f aca="false">SUM('Vehicle Tracker'!P2:P51)</f>
        <v>0</v>
      </c>
    </row>
    <row r="18" customFormat="false" ht="15" hidden="false" customHeight="true" outlineLevel="0" collapsed="false">
      <c r="E18" s="34" t="s">
        <v>75</v>
      </c>
      <c r="F18" s="35" t="n">
        <f aca="false">SUM(F5:F17)</f>
        <v>10908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2026-06-04T09:51:41Z</dcterms:created>
  <dc:creator>openpyxl</dc:creator>
  <dc:description/>
  <dc:language>en-US</dc:language>
  <cp:lastModifiedBy/>
  <dcterms:modified xsi:type="dcterms:W3CDTF">2026-06-04T09:52:13Z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